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9720" windowHeight="6345" firstSheet="0" activeTab="0"/>
  </bookViews>
  <sheets>
    <sheet name="Stat d" sheetId="1" r:id="rId1"/>
  </sheets>
  <definedNames>
    <definedName name="_xlnm.Print_Area" localSheetId="0">'Stat d'!$A$3:$F$651</definedName>
    <definedName name="_xlnm.Print_Titles" localSheetId="0">'Stat d'!$A:$A,'Stat d'!$3:$8</definedName>
  </definedNames>
  <calcPr fullCalcOnLoad="1"/>
</workbook>
</file>

<file path=xl/sharedStrings.xml><?xml version="1.0" encoding="utf-8"?>
<sst xmlns="http://schemas.openxmlformats.org/spreadsheetml/2006/main" count="647" uniqueCount="373">
  <si>
    <t>_x000C_</t>
  </si>
  <si>
    <t xml:space="preserve">                                                          </t>
  </si>
  <si>
    <t xml:space="preserve">        Net amount under the Estimates</t>
  </si>
  <si>
    <t xml:space="preserve">        Net amount over the Estimates</t>
  </si>
  <si>
    <t xml:space="preserve">        GRAND TOTAL</t>
  </si>
  <si>
    <t>REPORT OUTPUT</t>
  </si>
  <si>
    <t>ADVANCED SPREADSHEET-II</t>
  </si>
  <si>
    <t>FORMATTED</t>
  </si>
  <si>
    <t>APPS@PRD</t>
  </si>
  <si>
    <t>Jun-05  2005/06/30  2331  2727  1894  MUR  64    2410      58  1119  N  C    P  -998  SQLGL</t>
  </si>
  <si>
    <t xml:space="preserve">Income Tax, Companies &amp; Bodies Corporate              </t>
  </si>
  <si>
    <t xml:space="preserve">Income Tax, Others                                    </t>
  </si>
  <si>
    <t>Heads and Items</t>
  </si>
  <si>
    <t>Original</t>
  </si>
  <si>
    <t xml:space="preserve">Estimate of </t>
  </si>
  <si>
    <t>Revenue</t>
  </si>
  <si>
    <t>Actual</t>
  </si>
  <si>
    <t>Over</t>
  </si>
  <si>
    <t>Under</t>
  </si>
  <si>
    <t xml:space="preserve">Retiring Allowance Scheme for Members </t>
  </si>
  <si>
    <t>of the National Assembly</t>
  </si>
  <si>
    <t xml:space="preserve">Contribution to the Civil Service Family </t>
  </si>
  <si>
    <t>Protection Scheme</t>
  </si>
  <si>
    <t xml:space="preserve">Mortgages, Inscriptions and Transcriptions            </t>
  </si>
  <si>
    <t xml:space="preserve">Stamp Duties                                          </t>
  </si>
  <si>
    <t xml:space="preserve">Incorporation and Lodging Fees, Search      </t>
  </si>
  <si>
    <t xml:space="preserve">Duty, etc.     </t>
  </si>
  <si>
    <t xml:space="preserve">Tax on Properties                                     </t>
  </si>
  <si>
    <t xml:space="preserve">Transfer of Motor Vehicles                            </t>
  </si>
  <si>
    <t xml:space="preserve">Transfer of Immovable Properties                      </t>
  </si>
  <si>
    <t xml:space="preserve">Fixed and Floating Charges                            </t>
  </si>
  <si>
    <t xml:space="preserve">Other Registration Fees                               </t>
  </si>
  <si>
    <t xml:space="preserve">Customs Duty                                          </t>
  </si>
  <si>
    <t xml:space="preserve">Value Added Tax                                       </t>
  </si>
  <si>
    <t xml:space="preserve">Sales Tax                                             </t>
  </si>
  <si>
    <t xml:space="preserve">Excise Duty on Imports                                </t>
  </si>
  <si>
    <t xml:space="preserve">Spirits, Liquors and Alcoholic Beverages              </t>
  </si>
  <si>
    <t xml:space="preserve">Cigarettes                                            </t>
  </si>
  <si>
    <t xml:space="preserve">Hotel and Restaurant Tax                              </t>
  </si>
  <si>
    <t xml:space="preserve">Tax on Lotteries                                      </t>
  </si>
  <si>
    <t xml:space="preserve">Tax on Betting                                        </t>
  </si>
  <si>
    <t xml:space="preserve">Tax on Gaming                                         </t>
  </si>
  <si>
    <t>TAXES</t>
  </si>
  <si>
    <t xml:space="preserve">Road Motor Vehicle Licences                           </t>
  </si>
  <si>
    <t xml:space="preserve">Penalty Fees For Parking Offences                     </t>
  </si>
  <si>
    <t xml:space="preserve">Miscellaneous                                         </t>
  </si>
  <si>
    <t xml:space="preserve">Liquor Licences                                       </t>
  </si>
  <si>
    <t xml:space="preserve">Company Licences                                      </t>
  </si>
  <si>
    <t xml:space="preserve">Gaming Licences                                       </t>
  </si>
  <si>
    <t xml:space="preserve">Tourist Enterprise Licences                           </t>
  </si>
  <si>
    <t xml:space="preserve">Other Licences                                        </t>
  </si>
  <si>
    <t xml:space="preserve">Sugar Brokerage Tax                                   </t>
  </si>
  <si>
    <t xml:space="preserve">Environment Protection Fees                           </t>
  </si>
  <si>
    <t xml:space="preserve">Tourists Entrance Fee                                 </t>
  </si>
  <si>
    <t>UTILITIES</t>
  </si>
  <si>
    <t xml:space="preserve">Issue of Certificates                                 </t>
  </si>
  <si>
    <t xml:space="preserve">Fees for Celebration of Civil Marriage                </t>
  </si>
  <si>
    <t xml:space="preserve">Sale of Overseas News                                 </t>
  </si>
  <si>
    <t xml:space="preserve">Route Air Navigational Charge                         </t>
  </si>
  <si>
    <t xml:space="preserve">Cinema, Video and Theatre Censorship                  </t>
  </si>
  <si>
    <t xml:space="preserve">Fumigation and Disinfection                           </t>
  </si>
  <si>
    <t xml:space="preserve">Sewerage Rates                                        </t>
  </si>
  <si>
    <t xml:space="preserve">User Fee                                              </t>
  </si>
  <si>
    <t>SHIPPING</t>
  </si>
  <si>
    <t xml:space="preserve">Ships' Registration Fees                              </t>
  </si>
  <si>
    <t xml:space="preserve">Annual Fees                                           </t>
  </si>
  <si>
    <t xml:space="preserve">Duty on Scales                                        </t>
  </si>
  <si>
    <t xml:space="preserve">Court Fees                                            </t>
  </si>
  <si>
    <t xml:space="preserve">Ushers' and Interpreters' Fees                        </t>
  </si>
  <si>
    <t xml:space="preserve">Fines                                                 </t>
  </si>
  <si>
    <t xml:space="preserve">Refund of Electoral Expenses                          </t>
  </si>
  <si>
    <t xml:space="preserve">Fees for National Identity Cards                      </t>
  </si>
  <si>
    <t xml:space="preserve">Fees for Police Services                              </t>
  </si>
  <si>
    <t xml:space="preserve">Helicopter and Aircraft Services                      </t>
  </si>
  <si>
    <t xml:space="preserve">Issue of Passports                                    </t>
  </si>
  <si>
    <t xml:space="preserve">Issue of Accident Report Form                         </t>
  </si>
  <si>
    <t xml:space="preserve">Sale of Publications                                  </t>
  </si>
  <si>
    <t xml:space="preserve">Central Health Laboratory Fees                        </t>
  </si>
  <si>
    <t xml:space="preserve">Pharmacy Licences                                     </t>
  </si>
  <si>
    <t xml:space="preserve">Overtime Fees                                         </t>
  </si>
  <si>
    <t xml:space="preserve">Sale of Drugs, Serum and Sundry Appliances            </t>
  </si>
  <si>
    <t xml:space="preserve">Vaccination Fees                                      </t>
  </si>
  <si>
    <t xml:space="preserve">Fees for Veterinary Services                          </t>
  </si>
  <si>
    <t xml:space="preserve">Importation Fees (Agricultural Produce)               </t>
  </si>
  <si>
    <t xml:space="preserve">Land Settlement Scheme                                </t>
  </si>
  <si>
    <t xml:space="preserve">Pest Control for Fruit Trees                          </t>
  </si>
  <si>
    <t xml:space="preserve">Quarantine Fees                                       </t>
  </si>
  <si>
    <t>Board Administration</t>
  </si>
  <si>
    <t xml:space="preserve">Tobacco Research        </t>
  </si>
  <si>
    <t xml:space="preserve">Sale of Animal Feed                                   </t>
  </si>
  <si>
    <t xml:space="preserve">Sterilisation, Post Mortem Analysis and </t>
  </si>
  <si>
    <t xml:space="preserve">Export Fees   </t>
  </si>
  <si>
    <t xml:space="preserve">Sale of Seeds                                         </t>
  </si>
  <si>
    <t xml:space="preserve">Sale of Plants, Fruits and Agricultural       </t>
  </si>
  <si>
    <t xml:space="preserve">Produce       </t>
  </si>
  <si>
    <t xml:space="preserve">Sale of Milk                                          </t>
  </si>
  <si>
    <t xml:space="preserve">Sale of Poultry and Eggs                              </t>
  </si>
  <si>
    <t xml:space="preserve"> Sale of Livestock                                     </t>
  </si>
  <si>
    <t xml:space="preserve">Sale of Forest Produce                                </t>
  </si>
  <si>
    <t xml:space="preserve">Sale of Produce                                       </t>
  </si>
  <si>
    <t xml:space="preserve">Fishing Vessel Licence Fees                           </t>
  </si>
  <si>
    <t xml:space="preserve">Fees for Import Permits                               </t>
  </si>
  <si>
    <t xml:space="preserve">Pension Contribution Reimbursements                   </t>
  </si>
  <si>
    <t xml:space="preserve">Overtime and Supervision Fees                         </t>
  </si>
  <si>
    <t xml:space="preserve">Education Fees                                        </t>
  </si>
  <si>
    <t xml:space="preserve">Building Ordinance Fees                               </t>
  </si>
  <si>
    <t xml:space="preserve">Materials Testing Laboratory Fees                     </t>
  </si>
  <si>
    <t xml:space="preserve">Parking Fees                                          </t>
  </si>
  <si>
    <t xml:space="preserve">Examination fees: Driver &amp; Motor Vehicles             </t>
  </si>
  <si>
    <t xml:space="preserve">Registration and Transfer of Vehicles                 </t>
  </si>
  <si>
    <t xml:space="preserve">Sale of Sand                                          </t>
  </si>
  <si>
    <t xml:space="preserve">Fees        </t>
  </si>
  <si>
    <t xml:space="preserve">Fees for Registration of Associations                 </t>
  </si>
  <si>
    <t xml:space="preserve">Fees for Registration of Factories                    </t>
  </si>
  <si>
    <t xml:space="preserve">Work Permit                                           </t>
  </si>
  <si>
    <t xml:space="preserve">Recruitment Licence                                   </t>
  </si>
  <si>
    <t xml:space="preserve">Commission on Curatelle Deposits                      </t>
  </si>
  <si>
    <t xml:space="preserve">Provision of Briefs to Counsels                       </t>
  </si>
  <si>
    <t xml:space="preserve">Reimbursement for Services                            </t>
  </si>
  <si>
    <t xml:space="preserve">Benefits Recovered                                    </t>
  </si>
  <si>
    <t>Reimbursement of Cost of National Pension</t>
  </si>
  <si>
    <t>Fund's Administration</t>
  </si>
  <si>
    <t xml:space="preserve">Trade Marks and Patent Fees                           </t>
  </si>
  <si>
    <t xml:space="preserve">Archives Fees                                         </t>
  </si>
  <si>
    <t xml:space="preserve">Prison Services                                       </t>
  </si>
  <si>
    <t xml:space="preserve">Sale of Farm Produce                                  </t>
  </si>
  <si>
    <t xml:space="preserve">Sale of Concrete Blocks                               </t>
  </si>
  <si>
    <t xml:space="preserve">Overpayments Made in Previous Years                   </t>
  </si>
  <si>
    <t xml:space="preserve">Sale of Stores                                        </t>
  </si>
  <si>
    <t xml:space="preserve">Commission on Salary Deductions                       </t>
  </si>
  <si>
    <t xml:space="preserve">Assaying and Marking Fees                             </t>
  </si>
  <si>
    <t xml:space="preserve">Government Loan                                       </t>
  </si>
  <si>
    <t xml:space="preserve">E.D.F Loan                                            </t>
  </si>
  <si>
    <t xml:space="preserve">B.A.D.E.A Loan - Transmission Line Project            </t>
  </si>
  <si>
    <t xml:space="preserve">K.F.W - Electrification of Rodrigues                  </t>
  </si>
  <si>
    <t xml:space="preserve">Kuwait Fund - Fort George Power Station               </t>
  </si>
  <si>
    <t xml:space="preserve">Kuwait Fund - Transmission Line Project               </t>
  </si>
  <si>
    <t xml:space="preserve">Nordic Bank - Fort George Extension Project           </t>
  </si>
  <si>
    <t xml:space="preserve">U.K. Programme Loan 1981                              </t>
  </si>
  <si>
    <t xml:space="preserve">A.F.D - Northern Districts Water Supply               </t>
  </si>
  <si>
    <t xml:space="preserve">Kuwait Fund - Mare aux Vacoas Project I               </t>
  </si>
  <si>
    <t xml:space="preserve">Kuwait Fund - Mare aux Vacoas Project II              </t>
  </si>
  <si>
    <t xml:space="preserve">European Investment Bank                              </t>
  </si>
  <si>
    <t xml:space="preserve">B.A.D.E.A Loan-Mare-Aux-Vacoas           </t>
  </si>
  <si>
    <t xml:space="preserve">Integrated WS          </t>
  </si>
  <si>
    <t>Phase II</t>
  </si>
  <si>
    <t>A.F.D - Rehabilitation Water Supply Project -</t>
  </si>
  <si>
    <t xml:space="preserve">E.D.F - Housing Programme                             </t>
  </si>
  <si>
    <t xml:space="preserve">U.S AID Loan                                          </t>
  </si>
  <si>
    <t xml:space="preserve">Government of India Loan                              </t>
  </si>
  <si>
    <t xml:space="preserve">A.D.B Loan                                            </t>
  </si>
  <si>
    <t xml:space="preserve">Government of India                                   </t>
  </si>
  <si>
    <t xml:space="preserve">I.B.R.D Loan                                          </t>
  </si>
  <si>
    <t>191 - INDUSTRIAL AND VOCATIONAL</t>
  </si>
  <si>
    <t xml:space="preserve">A.F.D Loan                                            </t>
  </si>
  <si>
    <t xml:space="preserve">B.A.D.E.A Loan                                        </t>
  </si>
  <si>
    <t xml:space="preserve">Government                                            </t>
  </si>
  <si>
    <t xml:space="preserve">Remittance of Profit                                  </t>
  </si>
  <si>
    <t xml:space="preserve">Nordic Bank-Fort George Power Station                 </t>
  </si>
  <si>
    <t xml:space="preserve">U.K Programme Loan 1981                               </t>
  </si>
  <si>
    <t xml:space="preserve">A.D.F - Rehabilitation of Water Supply                </t>
  </si>
  <si>
    <t xml:space="preserve">B.A.D.E.A Loan - Mare-Aux-Vacoas        </t>
  </si>
  <si>
    <t xml:space="preserve">Integrated WS        </t>
  </si>
  <si>
    <t xml:space="preserve">  INDUSTRY RESEARCH INSTITUTE</t>
  </si>
  <si>
    <t xml:space="preserve">J.B.I.C Loan                                          </t>
  </si>
  <si>
    <t xml:space="preserve"> MAURITIUS LTD</t>
  </si>
  <si>
    <t>NON-GOVERNMENT BODIES</t>
  </si>
  <si>
    <t xml:space="preserve">Contribution from MTMD                                </t>
  </si>
  <si>
    <t>carried forward</t>
  </si>
  <si>
    <t xml:space="preserve">Sale of Copies of Judgement of the       </t>
  </si>
  <si>
    <t xml:space="preserve">Supreme Court      </t>
  </si>
  <si>
    <t xml:space="preserve">Reimbursement towards Cost of Audit      </t>
  </si>
  <si>
    <t xml:space="preserve">Services          </t>
  </si>
  <si>
    <t xml:space="preserve">owned Vehicles  </t>
  </si>
  <si>
    <t xml:space="preserve">Amount Payable to Government in </t>
  </si>
  <si>
    <t>Connection with Lottery Organisation</t>
  </si>
  <si>
    <t xml:space="preserve">State Lands                                           </t>
  </si>
  <si>
    <t xml:space="preserve">Buildings                                             </t>
  </si>
  <si>
    <t xml:space="preserve">Shooting Rights                                       </t>
  </si>
  <si>
    <t xml:space="preserve">China          </t>
  </si>
  <si>
    <t xml:space="preserve">Government of the People's Republic of       </t>
  </si>
  <si>
    <t>brought forward</t>
  </si>
  <si>
    <t>continued</t>
  </si>
  <si>
    <t>STATEMENT  D</t>
  </si>
  <si>
    <t>J.VALAYTHEN</t>
  </si>
  <si>
    <t>Accountant General</t>
  </si>
  <si>
    <t>MECHANICAL POOL CORPORATION</t>
  </si>
  <si>
    <t>Reimbursement towards Cost of</t>
  </si>
  <si>
    <t xml:space="preserve">Reimbursement towards Cost of  Control </t>
  </si>
  <si>
    <t>Compensation in Respect of Government -</t>
  </si>
  <si>
    <t>116 - ROSE BELLE SUGAR ESTATE</t>
  </si>
  <si>
    <t>115 - MAURITIUS TELECOM</t>
  </si>
  <si>
    <t>.851</t>
  </si>
  <si>
    <t>.001</t>
  </si>
  <si>
    <t>.002</t>
  </si>
  <si>
    <t>.003</t>
  </si>
  <si>
    <t>.004</t>
  </si>
  <si>
    <t>.999</t>
  </si>
  <si>
    <t>.101</t>
  </si>
  <si>
    <t>.201</t>
  </si>
  <si>
    <t>.202</t>
  </si>
  <si>
    <t>.203</t>
  </si>
  <si>
    <t>.102</t>
  </si>
  <si>
    <t>.199</t>
  </si>
  <si>
    <t>.204</t>
  </si>
  <si>
    <t>.205</t>
  </si>
  <si>
    <t>.299</t>
  </si>
  <si>
    <t>.901</t>
  </si>
  <si>
    <t>.902</t>
  </si>
  <si>
    <t>.903</t>
  </si>
  <si>
    <t>.005</t>
  </si>
  <si>
    <t>.006</t>
  </si>
  <si>
    <t>.007</t>
  </si>
  <si>
    <t>.008</t>
  </si>
  <si>
    <t>.009</t>
  </si>
  <si>
    <t>.012</t>
  </si>
  <si>
    <t>.013</t>
  </si>
  <si>
    <t>.017</t>
  </si>
  <si>
    <t>.019</t>
  </si>
  <si>
    <t>.020</t>
  </si>
  <si>
    <t>.024</t>
  </si>
  <si>
    <t>.010</t>
  </si>
  <si>
    <t>.631</t>
  </si>
  <si>
    <t>.552</t>
  </si>
  <si>
    <t>.591</t>
  </si>
  <si>
    <t>.751</t>
  </si>
  <si>
    <t>.772</t>
  </si>
  <si>
    <t>.773</t>
  </si>
  <si>
    <t>.401</t>
  </si>
  <si>
    <t>.551</t>
  </si>
  <si>
    <t>.594</t>
  </si>
  <si>
    <t>.595</t>
  </si>
  <si>
    <t>.771</t>
  </si>
  <si>
    <t>.812</t>
  </si>
  <si>
    <t>.991</t>
  </si>
  <si>
    <t>.831</t>
  </si>
  <si>
    <t>.531</t>
  </si>
  <si>
    <t>.691</t>
  </si>
  <si>
    <t>.992</t>
  </si>
  <si>
    <t>191 - INDUSTRIAL AND</t>
  </si>
  <si>
    <t>VOCATIONAL TRAINING BOARD</t>
  </si>
  <si>
    <t>41 - DIRECT TAXES</t>
  </si>
  <si>
    <t>101 - TAXES ON INCOME</t>
  </si>
  <si>
    <t>301 - CONTRIBUTIONS TO</t>
  </si>
  <si>
    <t>SOCIAL SECURITY</t>
  </si>
  <si>
    <t>401 - TAXES ON FINANCIAL</t>
  </si>
  <si>
    <t>TRANSACTIONS</t>
  </si>
  <si>
    <t>601 - REGISTRATION FEES</t>
  </si>
  <si>
    <t>TOTAL - DIRECT TAXES</t>
  </si>
  <si>
    <t>Net amount over the Estimates</t>
  </si>
  <si>
    <t>42 - INDIRECT TAXES</t>
  </si>
  <si>
    <t>101 - TAXES ON INTERNATIONAL</t>
  </si>
  <si>
    <t>TRADE</t>
  </si>
  <si>
    <t>201 - GENERAL TAXES ON GOODS</t>
  </si>
  <si>
    <t>AND SERVICES</t>
  </si>
  <si>
    <t>301 - EXCISE DUTIES</t>
  </si>
  <si>
    <t>401 -  TAXES ON SPECIFIC</t>
  </si>
  <si>
    <t>SERVICES</t>
  </si>
  <si>
    <t xml:space="preserve">501 - MISCELLANEOUS INDIRECT </t>
  </si>
  <si>
    <t>TOTAL - INDIRECT TAXES</t>
  </si>
  <si>
    <t>Net amount under the Estimates</t>
  </si>
  <si>
    <t xml:space="preserve">43 - RECEIPTS FROM PUBLIC </t>
  </si>
  <si>
    <t>032- CIVIL STATUS</t>
  </si>
  <si>
    <t>034 - INFORMATION</t>
  </si>
  <si>
    <t>036 - CIVIL AVIATION</t>
  </si>
  <si>
    <t>041 - SANITATION</t>
  </si>
  <si>
    <t>131 - WASTE WATER</t>
  </si>
  <si>
    <t>212 - WATER AND IRRIGATION</t>
  </si>
  <si>
    <t xml:space="preserve">251 - LAND TRANSPORT AND </t>
  </si>
  <si>
    <t>252 - INDUSTRY AND COMMERCE</t>
  </si>
  <si>
    <t xml:space="preserve"> TOTAL - RECEIPTS FROM</t>
  </si>
  <si>
    <t>PUBLIC UTILITIES</t>
  </si>
  <si>
    <t>44 - RECEIPTS FROM PUBLIC</t>
  </si>
  <si>
    <t>013 - JUDICIAL</t>
  </si>
  <si>
    <t>021 - AUDIT</t>
  </si>
  <si>
    <t>024 - ELECTORAL</t>
  </si>
  <si>
    <t>032 - CIVIL STATUS</t>
  </si>
  <si>
    <t>033 - POLICE</t>
  </si>
  <si>
    <t>035 - PRINTING</t>
  </si>
  <si>
    <t>041 - HEALTH</t>
  </si>
  <si>
    <t>061 - AGRICULTURE</t>
  </si>
  <si>
    <t>SERVICES - continued</t>
  </si>
  <si>
    <t>061 - AGRICULTURE - contd.</t>
  </si>
  <si>
    <t>062 - FISHERIES</t>
  </si>
  <si>
    <t>071 - TREASURY</t>
  </si>
  <si>
    <t>073 - PENSIONS</t>
  </si>
  <si>
    <t>075 - CUSTOMS AND EXCISE</t>
  </si>
  <si>
    <t>091 - EDUCATION</t>
  </si>
  <si>
    <t>111 - PUBLIC INFRASTRUCTURE</t>
  </si>
  <si>
    <t>112 - ROAD TRANSPORT</t>
  </si>
  <si>
    <t>121 - HOUSING</t>
  </si>
  <si>
    <t>161 - LABOUR</t>
  </si>
  <si>
    <t>182 - EMPLOYMENT</t>
  </si>
  <si>
    <t>201 - LEGAL</t>
  </si>
  <si>
    <t>232 - FIRE SERVICES</t>
  </si>
  <si>
    <t>241 - SOCIAL SECURITY</t>
  </si>
  <si>
    <t>253 - TRADE</t>
  </si>
  <si>
    <t>272 - ARCHIVES</t>
  </si>
  <si>
    <t>274 - PRISONS</t>
  </si>
  <si>
    <t>999 - MISCELLANEOUS</t>
  </si>
  <si>
    <t>TOTAL - RECEIPTS FROM</t>
  </si>
  <si>
    <t>PUBLIC SERVICES</t>
  </si>
  <si>
    <t>45 - RENTAL OF GOVERNMENT</t>
  </si>
  <si>
    <t>PROPERTY</t>
  </si>
  <si>
    <t>101 - GOVERNMENT</t>
  </si>
  <si>
    <t>TOTAL - RENTAL OF</t>
  </si>
  <si>
    <t>GOVERNMENT PROPERTY</t>
  </si>
  <si>
    <t>46 - INTEREST, ROYALTIES, ETC</t>
  </si>
  <si>
    <t>101 - AGRICULTURAL</t>
  </si>
  <si>
    <t>MARKETING BOARD</t>
  </si>
  <si>
    <t>102 - CENTRAL ELECTRICITY</t>
  </si>
  <si>
    <t>BOARD</t>
  </si>
  <si>
    <t>46 - INTEREST, ROYALTIES, ETC -</t>
  </si>
  <si>
    <t>BOARD - contd.</t>
  </si>
  <si>
    <t>AUTHORITY</t>
  </si>
  <si>
    <t>108 - MAURITIUS HOUSING</t>
  </si>
  <si>
    <t>COMPANY LTD</t>
  </si>
  <si>
    <t>109 - MAURITIUS SUGAR INDUSTRY</t>
  </si>
  <si>
    <t>RESEARCH INSTITUTE</t>
  </si>
  <si>
    <t>110 - NATIONAL TRANSPORT</t>
  </si>
  <si>
    <t>CORPORATION</t>
  </si>
  <si>
    <t>111 - MAURITIUS SUGAR</t>
  </si>
  <si>
    <t>POOL CORPORATION</t>
  </si>
  <si>
    <t>MAURITIUS LTD</t>
  </si>
  <si>
    <t>TRAINING BOARD</t>
  </si>
  <si>
    <t>201 - DEVELOPMENT BANK</t>
  </si>
  <si>
    <t>OF MAURITIUS</t>
  </si>
  <si>
    <t>503 - LOANS TO</t>
  </si>
  <si>
    <t>GOVERNMENT OFFICERS</t>
  </si>
  <si>
    <t>603 -  INVESTMENT OF SURPLUS</t>
  </si>
  <si>
    <t>BALANCES</t>
  </si>
  <si>
    <t>606 - TREASURY FOREIGN</t>
  </si>
  <si>
    <t>CURRENCY MANAGEMENT FUND</t>
  </si>
  <si>
    <t>104 - CENTRAL WATER</t>
  </si>
  <si>
    <t>109 - MAURITIUS  SUGAR</t>
  </si>
  <si>
    <t xml:space="preserve">120 - NATIONAL HOUSING </t>
  </si>
  <si>
    <t>DEVELOPMENT  COMPANY LTD</t>
  </si>
  <si>
    <t xml:space="preserve">181- BUSINESS PARKS OF </t>
  </si>
  <si>
    <t>505 - REPATRIATION EXPENSES</t>
  </si>
  <si>
    <t>TOTAL - REIMBURSEMENTS</t>
  </si>
  <si>
    <t>48 - MISCELLANEOUS</t>
  </si>
  <si>
    <t xml:space="preserve">102- GRANT FROM </t>
  </si>
  <si>
    <t>the Estimate</t>
  </si>
  <si>
    <t>501 - TAXES ON PROPERTIES</t>
  </si>
  <si>
    <t xml:space="preserve">Other Excise Duties on Local Manufactures            </t>
  </si>
  <si>
    <t xml:space="preserve">OPEC Fund - Champagne Hydroelectric Project </t>
  </si>
  <si>
    <t>037 - ARTS AND CULTURE</t>
  </si>
  <si>
    <t>OPEC Fund - Champagne Hydroelectric Project</t>
  </si>
  <si>
    <t>104  - CENTRAL WATER</t>
  </si>
  <si>
    <t>PLANTERS' MECHANICAL</t>
  </si>
  <si>
    <t>DEVELOPMENT COMPANY LTD</t>
  </si>
  <si>
    <t>181 - BUSINESS PARKS OF</t>
  </si>
  <si>
    <t>120 - NATIONAL HOUSING</t>
  </si>
  <si>
    <t>TOTAL - INTEREST,  ROYALTIES, ETC -</t>
  </si>
  <si>
    <t>47- REIMBURSEMENTS (Loans) -</t>
  </si>
  <si>
    <t>111 - MAURITIUS SUGAR PLANTERS'</t>
  </si>
  <si>
    <t>47- REIMBURSEMENTS -  (Loans)</t>
  </si>
  <si>
    <t>Detailed Statement of Revenue of the Consolidated Fund for Financial Year 2004-2005</t>
  </si>
  <si>
    <t xml:space="preserve">Sale of Maps, Reproductions and Copyright </t>
  </si>
  <si>
    <t xml:space="preserve">A.F.D - Champagne Hydroelectric Project </t>
  </si>
  <si>
    <t xml:space="preserve">A.F.D - Champagne Hydroelectric Project            </t>
  </si>
  <si>
    <t xml:space="preserve">                    (1) Imports</t>
  </si>
  <si>
    <t xml:space="preserve">                   (2) Local Manufactures</t>
  </si>
  <si>
    <t xml:space="preserve">                    (1) Taxes on Hotels and Restaurants</t>
  </si>
  <si>
    <t xml:space="preserve">                   (2) Taxes on Gambling</t>
  </si>
  <si>
    <t xml:space="preserve">                   (2) Licence Fees</t>
  </si>
  <si>
    <t xml:space="preserve"> (1) Taxes on Transportation</t>
  </si>
  <si>
    <t xml:space="preserve">                  (9) Others</t>
  </si>
  <si>
    <t>42 - INDIRECT TAXES - Continued</t>
  </si>
  <si>
    <t xml:space="preserve">Kuwait Fund - Mare - aux - Vacoas Project I               </t>
  </si>
  <si>
    <t xml:space="preserve">Kuwait Fund - Mare - aux - Vacoas Project II              </t>
  </si>
  <si>
    <t xml:space="preserve">        TOTAL - MISCELLANEOUS</t>
  </si>
  <si>
    <t xml:space="preserve">  21 October, 2005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</si>
</sst>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0" fontId="6" fillId="2" borderId="2" xfId="23" applyFont="1" applyFill="1" applyBorder="1" applyAlignment="1">
      <alignment horizontal="centerContinuous"/>
      <protection/>
    </xf>
    <xf numFmtId="0" fontId="6" fillId="2" borderId="2" xfId="20" applyFont="1" applyFill="1" applyBorder="1">
      <alignment horizontal="right"/>
      <protection/>
    </xf>
    <xf numFmtId="0" fontId="6" fillId="2" borderId="2" xfId="21" applyFont="1" applyFill="1" applyBorder="1">
      <alignment/>
      <protection/>
    </xf>
    <xf numFmtId="40" fontId="7" fillId="2" borderId="2" xfId="19" applyFont="1" applyFill="1" applyBorder="1">
      <alignment horizontal="right"/>
      <protection/>
    </xf>
    <xf numFmtId="0" fontId="6" fillId="2" borderId="3" xfId="23" applyFont="1" applyFill="1" applyBorder="1" applyAlignment="1">
      <alignment horizontal="centerContinuous"/>
      <protection/>
    </xf>
    <xf numFmtId="40" fontId="7" fillId="2" borderId="3" xfId="19" applyFont="1" applyFill="1" applyBorder="1">
      <alignment horizontal="right"/>
      <protection/>
    </xf>
    <xf numFmtId="0" fontId="6" fillId="5" borderId="4" xfId="22" applyFont="1" applyFill="1" applyBorder="1" applyAlignment="1">
      <alignment horizontal="center"/>
      <protection/>
    </xf>
    <xf numFmtId="0" fontId="6" fillId="5" borderId="5" xfId="22" applyFont="1" applyFill="1" applyBorder="1" applyAlignment="1">
      <alignment horizontal="center"/>
      <protection/>
    </xf>
    <xf numFmtId="0" fontId="6" fillId="5" borderId="2" xfId="22" applyFont="1" applyFill="1" applyBorder="1" applyAlignment="1">
      <alignment horizontal="center"/>
      <protection/>
    </xf>
    <xf numFmtId="0" fontId="6" fillId="5" borderId="3" xfId="22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7" xfId="20" applyFont="1" applyFill="1" applyBorder="1" applyAlignment="1">
      <alignment horizontal="center"/>
      <protection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quotePrefix="1">
      <alignment/>
    </xf>
    <xf numFmtId="0" fontId="6" fillId="2" borderId="2" xfId="21" applyFont="1" applyFill="1" applyBorder="1" applyAlignment="1">
      <alignment horizontal="center"/>
      <protection/>
    </xf>
    <xf numFmtId="0" fontId="8" fillId="2" borderId="2" xfId="21" applyFont="1" applyFill="1" applyBorder="1" applyAlignment="1">
      <alignment horizontal="center"/>
      <protection/>
    </xf>
    <xf numFmtId="0" fontId="8" fillId="2" borderId="2" xfId="21" applyFont="1" applyFill="1" applyBorder="1">
      <alignment/>
      <protection/>
    </xf>
    <xf numFmtId="0" fontId="9" fillId="2" borderId="2" xfId="21" applyFont="1" applyFill="1" applyBorder="1" applyAlignment="1">
      <alignment horizontal="center"/>
      <protection/>
    </xf>
    <xf numFmtId="40" fontId="7" fillId="2" borderId="8" xfId="19" applyFont="1" applyFill="1" applyBorder="1">
      <alignment horizontal="right"/>
      <protection/>
    </xf>
    <xf numFmtId="40" fontId="7" fillId="2" borderId="9" xfId="19" applyFont="1" applyFill="1" applyBorder="1">
      <alignment horizontal="right"/>
      <protection/>
    </xf>
    <xf numFmtId="40" fontId="7" fillId="2" borderId="4" xfId="19" applyFont="1" applyFill="1" applyBorder="1">
      <alignment horizontal="right"/>
      <protection/>
    </xf>
    <xf numFmtId="40" fontId="7" fillId="2" borderId="5" xfId="19" applyFont="1" applyFill="1" applyBorder="1">
      <alignment horizontal="right"/>
      <protection/>
    </xf>
    <xf numFmtId="40" fontId="7" fillId="2" borderId="6" xfId="19" applyFont="1" applyFill="1" applyBorder="1">
      <alignment horizontal="right"/>
      <protection/>
    </xf>
    <xf numFmtId="40" fontId="7" fillId="2" borderId="7" xfId="19" applyFont="1" applyFill="1" applyBorder="1">
      <alignment horizontal="right"/>
      <protection/>
    </xf>
    <xf numFmtId="40" fontId="7" fillId="2" borderId="0" xfId="19" applyFont="1" applyFill="1" applyBorder="1">
      <alignment horizontal="right"/>
      <protection/>
    </xf>
    <xf numFmtId="0" fontId="6" fillId="2" borderId="5" xfId="20" applyFont="1" applyFill="1" applyBorder="1">
      <alignment horizontal="right"/>
      <protection/>
    </xf>
    <xf numFmtId="0" fontId="6" fillId="2" borderId="0" xfId="0" applyFont="1" applyFill="1" applyBorder="1" applyAlignment="1" quotePrefix="1">
      <alignment/>
    </xf>
    <xf numFmtId="0" fontId="9" fillId="2" borderId="0" xfId="21" applyFont="1" applyFill="1" applyBorder="1" applyAlignment="1">
      <alignment horizontal="center"/>
      <protection/>
    </xf>
    <xf numFmtId="40" fontId="7" fillId="2" borderId="10" xfId="19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9" fillId="2" borderId="2" xfId="23" applyFont="1" applyFill="1" applyBorder="1" applyAlignment="1">
      <alignment horizontal="centerContinuous"/>
      <protection/>
    </xf>
    <xf numFmtId="0" fontId="6" fillId="2" borderId="11" xfId="23" applyFont="1" applyFill="1" applyBorder="1" applyAlignment="1">
      <alignment horizontal="centerContinuous"/>
      <protection/>
    </xf>
    <xf numFmtId="38" fontId="7" fillId="2" borderId="2" xfId="19" applyNumberFormat="1" applyFont="1" applyFill="1" applyBorder="1">
      <alignment horizontal="right"/>
      <protection/>
    </xf>
    <xf numFmtId="38" fontId="7" fillId="2" borderId="8" xfId="19" applyNumberFormat="1" applyFont="1" applyFill="1" applyBorder="1">
      <alignment horizontal="right"/>
      <protection/>
    </xf>
    <xf numFmtId="38" fontId="7" fillId="2" borderId="0" xfId="19" applyNumberFormat="1" applyFont="1" applyFill="1" applyBorder="1">
      <alignment horizontal="right"/>
      <protection/>
    </xf>
    <xf numFmtId="38" fontId="7" fillId="2" borderId="10" xfId="19" applyNumberFormat="1" applyFont="1" applyFill="1" applyBorder="1">
      <alignment horizontal="right"/>
      <protection/>
    </xf>
    <xf numFmtId="38" fontId="7" fillId="2" borderId="4" xfId="19" applyNumberFormat="1" applyFont="1" applyFill="1" applyBorder="1">
      <alignment horizontal="right"/>
      <protection/>
    </xf>
    <xf numFmtId="38" fontId="7" fillId="2" borderId="6" xfId="19" applyNumberFormat="1" applyFont="1" applyFill="1" applyBorder="1">
      <alignment horizontal="right"/>
      <protection/>
    </xf>
    <xf numFmtId="40" fontId="11" fillId="2" borderId="2" xfId="19" applyFont="1" applyFill="1" applyBorder="1">
      <alignment horizontal="right"/>
      <protection/>
    </xf>
    <xf numFmtId="40" fontId="12" fillId="2" borderId="3" xfId="19" applyFont="1" applyFill="1" applyBorder="1">
      <alignment horizontal="right"/>
      <protection/>
    </xf>
    <xf numFmtId="40" fontId="12" fillId="2" borderId="0" xfId="19" applyFont="1" applyFill="1" applyBorder="1">
      <alignment horizontal="right"/>
      <protection/>
    </xf>
    <xf numFmtId="0" fontId="6" fillId="2" borderId="0" xfId="0" applyFont="1" applyFill="1" applyBorder="1" applyAlignment="1">
      <alignment horizontal="centerContinuous"/>
    </xf>
    <xf numFmtId="40" fontId="11" fillId="2" borderId="10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0" fontId="6" fillId="2" borderId="2" xfId="21" applyFont="1" applyFill="1" applyBorder="1" applyAlignment="1">
      <alignment horizontal="left"/>
      <protection/>
    </xf>
    <xf numFmtId="40" fontId="7" fillId="2" borderId="2" xfId="19" applyNumberFormat="1" applyFont="1" applyFill="1" applyBorder="1">
      <alignment horizontal="right"/>
      <protection/>
    </xf>
    <xf numFmtId="40" fontId="7" fillId="2" borderId="3" xfId="19" applyNumberFormat="1" applyFont="1" applyFill="1" applyBorder="1">
      <alignment horizontal="right"/>
      <protection/>
    </xf>
    <xf numFmtId="16" fontId="6" fillId="2" borderId="0" xfId="21" applyNumberFormat="1" applyFont="1" applyFill="1" applyBorder="1" applyAlignment="1">
      <alignment horizontal="left"/>
      <protection/>
    </xf>
    <xf numFmtId="0" fontId="13" fillId="6" borderId="12" xfId="0" applyFont="1" applyFill="1" applyBorder="1" applyAlignment="1">
      <alignment horizontal="centerContinuous"/>
    </xf>
    <xf numFmtId="0" fontId="10" fillId="6" borderId="13" xfId="0" applyFont="1" applyFill="1" applyBorder="1" applyAlignment="1">
      <alignment horizontal="centerContinuous"/>
    </xf>
    <xf numFmtId="40" fontId="7" fillId="6" borderId="0" xfId="19" applyFont="1" applyFill="1" applyBorder="1" applyAlignment="1">
      <alignment horizontal="center"/>
      <protection/>
    </xf>
    <xf numFmtId="40" fontId="7" fillId="2" borderId="0" xfId="19" applyFont="1" applyFill="1" applyBorder="1" applyAlignment="1">
      <alignment horizontal="center"/>
      <protection/>
    </xf>
    <xf numFmtId="40" fontId="12" fillId="6" borderId="2" xfId="19" applyFont="1" applyFill="1" applyBorder="1">
      <alignment horizontal="right"/>
      <protection/>
    </xf>
    <xf numFmtId="40" fontId="12" fillId="6" borderId="0" xfId="19" applyFont="1" applyFill="1" applyBorder="1">
      <alignment horizontal="right"/>
      <protection/>
    </xf>
    <xf numFmtId="40" fontId="12" fillId="6" borderId="10" xfId="19" applyFont="1" applyFill="1" applyBorder="1">
      <alignment horizontal="right"/>
      <protection/>
    </xf>
    <xf numFmtId="40" fontId="12" fillId="6" borderId="3" xfId="19" applyFont="1" applyFill="1" applyBorder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658</xdr:row>
      <xdr:rowOff>76200</xdr:rowOff>
    </xdr:from>
    <xdr:to>
      <xdr:col>3</xdr:col>
      <xdr:colOff>0</xdr:colOff>
      <xdr:row>658</xdr:row>
      <xdr:rowOff>76200</xdr:rowOff>
    </xdr:to>
    <xdr:sp>
      <xdr:nvSpPr>
        <xdr:cNvPr id="1" name="Line 66"/>
        <xdr:cNvSpPr>
          <a:spLocks/>
        </xdr:cNvSpPr>
      </xdr:nvSpPr>
      <xdr:spPr>
        <a:xfrm>
          <a:off x="2981325" y="10448925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658</xdr:row>
      <xdr:rowOff>76200</xdr:rowOff>
    </xdr:from>
    <xdr:to>
      <xdr:col>4</xdr:col>
      <xdr:colOff>0</xdr:colOff>
      <xdr:row>658</xdr:row>
      <xdr:rowOff>76200</xdr:rowOff>
    </xdr:to>
    <xdr:sp>
      <xdr:nvSpPr>
        <xdr:cNvPr id="2" name="Line 67"/>
        <xdr:cNvSpPr>
          <a:spLocks/>
        </xdr:cNvSpPr>
      </xdr:nvSpPr>
      <xdr:spPr>
        <a:xfrm>
          <a:off x="3810000" y="1044892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658</xdr:row>
      <xdr:rowOff>76200</xdr:rowOff>
    </xdr:from>
    <xdr:to>
      <xdr:col>5</xdr:col>
      <xdr:colOff>0</xdr:colOff>
      <xdr:row>658</xdr:row>
      <xdr:rowOff>76200</xdr:rowOff>
    </xdr:to>
    <xdr:sp>
      <xdr:nvSpPr>
        <xdr:cNvPr id="3" name="Line 68"/>
        <xdr:cNvSpPr>
          <a:spLocks/>
        </xdr:cNvSpPr>
      </xdr:nvSpPr>
      <xdr:spPr>
        <a:xfrm>
          <a:off x="4762500" y="104489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658</xdr:row>
      <xdr:rowOff>76200</xdr:rowOff>
    </xdr:from>
    <xdr:to>
      <xdr:col>6</xdr:col>
      <xdr:colOff>0</xdr:colOff>
      <xdr:row>658</xdr:row>
      <xdr:rowOff>76200</xdr:rowOff>
    </xdr:to>
    <xdr:sp>
      <xdr:nvSpPr>
        <xdr:cNvPr id="4" name="Line 69"/>
        <xdr:cNvSpPr>
          <a:spLocks/>
        </xdr:cNvSpPr>
      </xdr:nvSpPr>
      <xdr:spPr>
        <a:xfrm>
          <a:off x="5610225" y="104489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660</xdr:row>
      <xdr:rowOff>76200</xdr:rowOff>
    </xdr:from>
    <xdr:to>
      <xdr:col>3</xdr:col>
      <xdr:colOff>0</xdr:colOff>
      <xdr:row>660</xdr:row>
      <xdr:rowOff>76200</xdr:rowOff>
    </xdr:to>
    <xdr:sp>
      <xdr:nvSpPr>
        <xdr:cNvPr id="5" name="Line 70"/>
        <xdr:cNvSpPr>
          <a:spLocks/>
        </xdr:cNvSpPr>
      </xdr:nvSpPr>
      <xdr:spPr>
        <a:xfrm>
          <a:off x="2981325" y="10481310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660</xdr:row>
      <xdr:rowOff>95250</xdr:rowOff>
    </xdr:from>
    <xdr:to>
      <xdr:col>3</xdr:col>
      <xdr:colOff>0</xdr:colOff>
      <xdr:row>660</xdr:row>
      <xdr:rowOff>95250</xdr:rowOff>
    </xdr:to>
    <xdr:sp>
      <xdr:nvSpPr>
        <xdr:cNvPr id="6" name="Line 71"/>
        <xdr:cNvSpPr>
          <a:spLocks/>
        </xdr:cNvSpPr>
      </xdr:nvSpPr>
      <xdr:spPr>
        <a:xfrm>
          <a:off x="2981325" y="10483215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660</xdr:row>
      <xdr:rowOff>76200</xdr:rowOff>
    </xdr:from>
    <xdr:to>
      <xdr:col>4</xdr:col>
      <xdr:colOff>0</xdr:colOff>
      <xdr:row>660</xdr:row>
      <xdr:rowOff>76200</xdr:rowOff>
    </xdr:to>
    <xdr:sp>
      <xdr:nvSpPr>
        <xdr:cNvPr id="7" name="Line 72"/>
        <xdr:cNvSpPr>
          <a:spLocks/>
        </xdr:cNvSpPr>
      </xdr:nvSpPr>
      <xdr:spPr>
        <a:xfrm>
          <a:off x="3810000" y="1048131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660</xdr:row>
      <xdr:rowOff>95250</xdr:rowOff>
    </xdr:from>
    <xdr:to>
      <xdr:col>4</xdr:col>
      <xdr:colOff>0</xdr:colOff>
      <xdr:row>660</xdr:row>
      <xdr:rowOff>95250</xdr:rowOff>
    </xdr:to>
    <xdr:sp>
      <xdr:nvSpPr>
        <xdr:cNvPr id="8" name="Line 73"/>
        <xdr:cNvSpPr>
          <a:spLocks/>
        </xdr:cNvSpPr>
      </xdr:nvSpPr>
      <xdr:spPr>
        <a:xfrm>
          <a:off x="3810000" y="1048321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660</xdr:row>
      <xdr:rowOff>76200</xdr:rowOff>
    </xdr:from>
    <xdr:to>
      <xdr:col>5</xdr:col>
      <xdr:colOff>0</xdr:colOff>
      <xdr:row>660</xdr:row>
      <xdr:rowOff>76200</xdr:rowOff>
    </xdr:to>
    <xdr:sp>
      <xdr:nvSpPr>
        <xdr:cNvPr id="9" name="Line 74"/>
        <xdr:cNvSpPr>
          <a:spLocks/>
        </xdr:cNvSpPr>
      </xdr:nvSpPr>
      <xdr:spPr>
        <a:xfrm>
          <a:off x="4762500" y="1048131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660</xdr:row>
      <xdr:rowOff>95250</xdr:rowOff>
    </xdr:from>
    <xdr:to>
      <xdr:col>5</xdr:col>
      <xdr:colOff>0</xdr:colOff>
      <xdr:row>660</xdr:row>
      <xdr:rowOff>95250</xdr:rowOff>
    </xdr:to>
    <xdr:sp>
      <xdr:nvSpPr>
        <xdr:cNvPr id="10" name="Line 75"/>
        <xdr:cNvSpPr>
          <a:spLocks/>
        </xdr:cNvSpPr>
      </xdr:nvSpPr>
      <xdr:spPr>
        <a:xfrm>
          <a:off x="4762500" y="1048321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660</xdr:row>
      <xdr:rowOff>76200</xdr:rowOff>
    </xdr:from>
    <xdr:to>
      <xdr:col>6</xdr:col>
      <xdr:colOff>0</xdr:colOff>
      <xdr:row>660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5610225" y="1048131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660</xdr:row>
      <xdr:rowOff>95250</xdr:rowOff>
    </xdr:from>
    <xdr:to>
      <xdr:col>6</xdr:col>
      <xdr:colOff>0</xdr:colOff>
      <xdr:row>660</xdr:row>
      <xdr:rowOff>95250</xdr:rowOff>
    </xdr:to>
    <xdr:sp>
      <xdr:nvSpPr>
        <xdr:cNvPr id="12" name="Line 77"/>
        <xdr:cNvSpPr>
          <a:spLocks/>
        </xdr:cNvSpPr>
      </xdr:nvSpPr>
      <xdr:spPr>
        <a:xfrm>
          <a:off x="5610225" y="1048321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showGridLines="0" tabSelected="1" workbookViewId="0" topLeftCell="C640">
      <selection activeCell="E623" sqref="E623"/>
    </sheetView>
  </sheetViews>
  <sheetFormatPr defaultColWidth="9.140625" defaultRowHeight="12.75"/>
  <cols>
    <col min="1" max="1" width="4.00390625" style="1" customWidth="1"/>
    <col min="2" max="2" width="38.00390625" style="1" customWidth="1"/>
    <col min="3" max="3" width="12.421875" style="1" customWidth="1"/>
    <col min="4" max="4" width="14.28125" style="1" customWidth="1"/>
    <col min="5" max="6" width="12.7109375" style="1" customWidth="1"/>
    <col min="7" max="7" width="18.7109375" style="1" hidden="1" customWidth="1"/>
    <col min="8" max="16384" width="18.7109375" style="1" customWidth="1"/>
  </cols>
  <sheetData>
    <row r="1" spans="2:10" ht="12.75" hidden="1">
      <c r="B1" s="1">
        <v>1</v>
      </c>
      <c r="C1" s="1" t="s">
        <v>5</v>
      </c>
      <c r="D1" s="1" t="s">
        <v>6</v>
      </c>
      <c r="E1" s="1">
        <v>1</v>
      </c>
      <c r="F1" s="1" t="s">
        <v>7</v>
      </c>
      <c r="H1" s="1" t="s">
        <v>8</v>
      </c>
      <c r="I1" s="1">
        <v>11</v>
      </c>
      <c r="J1" s="1" t="s">
        <v>9</v>
      </c>
    </row>
    <row r="2" spans="2:6" ht="12.75" hidden="1">
      <c r="B2" s="1" t="s">
        <v>0</v>
      </c>
      <c r="C2" s="1">
        <v>7</v>
      </c>
      <c r="D2" s="1">
        <v>3</v>
      </c>
      <c r="E2" s="1">
        <v>1</v>
      </c>
      <c r="F2" s="1">
        <v>4</v>
      </c>
    </row>
    <row r="3" spans="5:6" ht="16.5" thickBot="1" thickTop="1">
      <c r="E3" s="54" t="s">
        <v>183</v>
      </c>
      <c r="F3" s="55"/>
    </row>
    <row r="4" spans="1:6" ht="13.5" thickTop="1">
      <c r="A4" s="47" t="s">
        <v>357</v>
      </c>
      <c r="B4" s="37"/>
      <c r="C4" s="4"/>
      <c r="D4" s="4"/>
      <c r="E4" s="36"/>
      <c r="F4" s="8"/>
    </row>
    <row r="5" spans="1:6" ht="12.75">
      <c r="A5" s="18"/>
      <c r="B5" s="10"/>
      <c r="C5" s="10"/>
      <c r="D5" s="10"/>
      <c r="E5" s="10"/>
      <c r="F5" s="11"/>
    </row>
    <row r="6" spans="1:6" ht="12.75">
      <c r="A6" s="18"/>
      <c r="B6" s="12"/>
      <c r="C6" s="12" t="s">
        <v>13</v>
      </c>
      <c r="D6" s="12" t="s">
        <v>16</v>
      </c>
      <c r="E6" s="12" t="s">
        <v>17</v>
      </c>
      <c r="F6" s="13" t="s">
        <v>18</v>
      </c>
    </row>
    <row r="7" spans="1:6" ht="12.75">
      <c r="A7" s="18"/>
      <c r="B7" s="12" t="s">
        <v>12</v>
      </c>
      <c r="C7" s="14" t="s">
        <v>14</v>
      </c>
      <c r="D7" s="14" t="s">
        <v>15</v>
      </c>
      <c r="E7" s="14" t="s">
        <v>342</v>
      </c>
      <c r="F7" s="15" t="s">
        <v>342</v>
      </c>
    </row>
    <row r="8" spans="1:6" ht="12.75">
      <c r="A8" s="18"/>
      <c r="B8" s="16"/>
      <c r="C8" s="16" t="s">
        <v>15</v>
      </c>
      <c r="D8" s="16"/>
      <c r="E8" s="16"/>
      <c r="F8" s="17"/>
    </row>
    <row r="9" spans="1:6" ht="12.75">
      <c r="A9" s="18"/>
      <c r="B9" s="5"/>
      <c r="C9" s="5"/>
      <c r="D9" s="5"/>
      <c r="E9" s="5"/>
      <c r="F9" s="31"/>
    </row>
    <row r="10" spans="1:6" ht="12.75">
      <c r="A10" s="18"/>
      <c r="B10" s="21" t="s">
        <v>241</v>
      </c>
      <c r="C10" s="7"/>
      <c r="D10" s="7"/>
      <c r="E10" s="7"/>
      <c r="F10" s="9"/>
    </row>
    <row r="11" spans="1:6" ht="12.75">
      <c r="A11" s="18"/>
      <c r="B11" s="21"/>
      <c r="C11" s="7"/>
      <c r="D11" s="7"/>
      <c r="E11" s="7"/>
      <c r="F11" s="9"/>
    </row>
    <row r="12" spans="1:6" ht="12.75">
      <c r="A12" s="18"/>
      <c r="B12" s="21" t="s">
        <v>242</v>
      </c>
      <c r="C12" s="7"/>
      <c r="D12" s="7"/>
      <c r="E12" s="7"/>
      <c r="F12" s="9"/>
    </row>
    <row r="13" spans="1:6" ht="12.75">
      <c r="A13" s="18"/>
      <c r="B13" s="6"/>
      <c r="C13" s="7"/>
      <c r="D13" s="7"/>
      <c r="E13" s="7"/>
      <c r="F13" s="9"/>
    </row>
    <row r="14" spans="1:7" ht="12.75">
      <c r="A14" s="19" t="s">
        <v>193</v>
      </c>
      <c r="B14" s="6" t="s">
        <v>10</v>
      </c>
      <c r="C14" s="38">
        <v>2935000000</v>
      </c>
      <c r="D14" s="7">
        <v>3275821450.01</v>
      </c>
      <c r="E14" s="7">
        <f aca="true" t="shared" si="0" ref="E14:E43">IF(D14&gt;C14,D14-C14,"")</f>
        <v>340821450.0100002</v>
      </c>
      <c r="F14" s="9">
        <f>IF(C14&gt;D14,C14-D14,"")</f>
      </c>
      <c r="G14" s="30">
        <v>-340821450.01</v>
      </c>
    </row>
    <row r="15" spans="1:7" ht="12.75">
      <c r="A15" s="19" t="s">
        <v>194</v>
      </c>
      <c r="B15" s="6" t="s">
        <v>11</v>
      </c>
      <c r="C15" s="38">
        <v>2630000000</v>
      </c>
      <c r="D15" s="7">
        <v>2553160399.69</v>
      </c>
      <c r="E15" s="7">
        <f t="shared" si="0"/>
      </c>
      <c r="F15" s="9">
        <f>IF(C15&gt;D15,C15-D15,"")</f>
        <v>76839600.30999994</v>
      </c>
      <c r="G15" s="30">
        <v>76839600.31</v>
      </c>
    </row>
    <row r="16" spans="1:7" ht="12.75">
      <c r="A16" s="18"/>
      <c r="B16" s="6"/>
      <c r="C16" s="38"/>
      <c r="D16" s="7"/>
      <c r="E16" s="7">
        <f t="shared" si="0"/>
      </c>
      <c r="F16" s="9">
        <f aca="true" t="shared" si="1" ref="F16:F43">IF(C16&gt;D16,C16-D16,"")</f>
      </c>
      <c r="G16" s="30"/>
    </row>
    <row r="17" spans="1:7" ht="12.75">
      <c r="A17" s="18"/>
      <c r="B17" s="21" t="s">
        <v>243</v>
      </c>
      <c r="C17" s="38"/>
      <c r="D17" s="7"/>
      <c r="E17" s="7">
        <f t="shared" si="0"/>
      </c>
      <c r="F17" s="9">
        <f t="shared" si="1"/>
      </c>
      <c r="G17" s="30"/>
    </row>
    <row r="18" spans="1:7" ht="12.75">
      <c r="A18" s="18"/>
      <c r="B18" s="21" t="s">
        <v>244</v>
      </c>
      <c r="C18" s="38"/>
      <c r="D18" s="7"/>
      <c r="E18" s="7">
        <f t="shared" si="0"/>
      </c>
      <c r="F18" s="9">
        <f t="shared" si="1"/>
      </c>
      <c r="G18" s="30"/>
    </row>
    <row r="19" spans="1:7" ht="12.75">
      <c r="A19" s="18"/>
      <c r="B19" s="6"/>
      <c r="C19" s="38"/>
      <c r="D19" s="7"/>
      <c r="E19" s="7">
        <f t="shared" si="0"/>
      </c>
      <c r="F19" s="9">
        <f t="shared" si="1"/>
      </c>
      <c r="G19" s="30"/>
    </row>
    <row r="20" spans="1:7" ht="12.75">
      <c r="A20" s="19" t="s">
        <v>193</v>
      </c>
      <c r="B20" s="6" t="s">
        <v>19</v>
      </c>
      <c r="C20" s="38"/>
      <c r="D20" s="7"/>
      <c r="E20" s="7">
        <f t="shared" si="0"/>
      </c>
      <c r="F20" s="9">
        <f t="shared" si="1"/>
      </c>
      <c r="G20" s="30"/>
    </row>
    <row r="21" spans="1:7" ht="12.75">
      <c r="A21" s="19"/>
      <c r="B21" s="6" t="s">
        <v>20</v>
      </c>
      <c r="C21" s="38">
        <v>2000000</v>
      </c>
      <c r="D21" s="7">
        <v>1788027.66</v>
      </c>
      <c r="E21" s="7">
        <f t="shared" si="0"/>
      </c>
      <c r="F21" s="9">
        <f t="shared" si="1"/>
        <v>211972.34000000008</v>
      </c>
      <c r="G21" s="30">
        <v>211972.34</v>
      </c>
    </row>
    <row r="22" spans="1:7" ht="12.75">
      <c r="A22" s="19" t="s">
        <v>194</v>
      </c>
      <c r="B22" s="6" t="s">
        <v>21</v>
      </c>
      <c r="C22" s="38"/>
      <c r="D22" s="7"/>
      <c r="E22" s="7">
        <f t="shared" si="0"/>
      </c>
      <c r="F22" s="9">
        <f t="shared" si="1"/>
      </c>
      <c r="G22" s="30"/>
    </row>
    <row r="23" spans="1:7" ht="12.75">
      <c r="A23" s="19"/>
      <c r="B23" s="6" t="s">
        <v>22</v>
      </c>
      <c r="C23" s="38">
        <v>171500000</v>
      </c>
      <c r="D23" s="7">
        <v>173598248.72</v>
      </c>
      <c r="E23" s="7">
        <f t="shared" si="0"/>
        <v>2098248.719999999</v>
      </c>
      <c r="F23" s="9">
        <f t="shared" si="1"/>
      </c>
      <c r="G23" s="30">
        <v>-2098248.72</v>
      </c>
    </row>
    <row r="24" spans="1:6" ht="12.75">
      <c r="A24" s="18"/>
      <c r="B24" s="6"/>
      <c r="C24" s="38"/>
      <c r="D24" s="7"/>
      <c r="E24" s="7">
        <f t="shared" si="0"/>
      </c>
      <c r="F24" s="9">
        <f t="shared" si="1"/>
      </c>
    </row>
    <row r="25" spans="1:6" ht="12.75">
      <c r="A25" s="18"/>
      <c r="B25" s="21" t="s">
        <v>245</v>
      </c>
      <c r="C25" s="38"/>
      <c r="D25" s="7"/>
      <c r="E25" s="7">
        <f t="shared" si="0"/>
      </c>
      <c r="F25" s="9">
        <f t="shared" si="1"/>
      </c>
    </row>
    <row r="26" spans="1:6" ht="12.75">
      <c r="A26" s="18"/>
      <c r="B26" s="21" t="s">
        <v>246</v>
      </c>
      <c r="C26" s="38"/>
      <c r="D26" s="7"/>
      <c r="E26" s="7">
        <f t="shared" si="0"/>
      </c>
      <c r="F26" s="9">
        <f t="shared" si="1"/>
      </c>
    </row>
    <row r="27" spans="1:6" ht="12.75">
      <c r="A27" s="18"/>
      <c r="B27" s="6"/>
      <c r="C27" s="38"/>
      <c r="D27" s="7"/>
      <c r="E27" s="7">
        <f t="shared" si="0"/>
      </c>
      <c r="F27" s="9">
        <f t="shared" si="1"/>
      </c>
    </row>
    <row r="28" spans="1:7" ht="12.75">
      <c r="A28" s="19" t="s">
        <v>193</v>
      </c>
      <c r="B28" s="6" t="s">
        <v>23</v>
      </c>
      <c r="C28" s="38">
        <v>12000000</v>
      </c>
      <c r="D28" s="7">
        <v>9671563.16</v>
      </c>
      <c r="E28" s="7">
        <f t="shared" si="0"/>
      </c>
      <c r="F28" s="9">
        <f t="shared" si="1"/>
        <v>2328436.84</v>
      </c>
      <c r="G28" s="30">
        <v>2328436.84</v>
      </c>
    </row>
    <row r="29" spans="1:7" ht="12.75">
      <c r="A29" s="19" t="s">
        <v>195</v>
      </c>
      <c r="B29" s="6" t="s">
        <v>24</v>
      </c>
      <c r="C29" s="38">
        <v>12500000</v>
      </c>
      <c r="D29" s="7">
        <v>14181571.5</v>
      </c>
      <c r="E29" s="7">
        <f t="shared" si="0"/>
        <v>1681571.5</v>
      </c>
      <c r="F29" s="9">
        <f t="shared" si="1"/>
      </c>
      <c r="G29" s="30">
        <v>-1681571.5</v>
      </c>
    </row>
    <row r="30" spans="1:7" ht="12.75">
      <c r="A30" s="19" t="s">
        <v>196</v>
      </c>
      <c r="B30" s="6" t="s">
        <v>25</v>
      </c>
      <c r="C30" s="38"/>
      <c r="D30" s="7"/>
      <c r="E30" s="7">
        <f t="shared" si="0"/>
      </c>
      <c r="F30" s="9">
        <f t="shared" si="1"/>
      </c>
      <c r="G30" s="30"/>
    </row>
    <row r="31" spans="1:7" ht="12.75">
      <c r="A31" s="19"/>
      <c r="B31" s="6" t="s">
        <v>26</v>
      </c>
      <c r="C31" s="38">
        <v>7000000</v>
      </c>
      <c r="D31" s="7">
        <v>5038880</v>
      </c>
      <c r="E31" s="7">
        <f t="shared" si="0"/>
      </c>
      <c r="F31" s="9">
        <f t="shared" si="1"/>
        <v>1961120</v>
      </c>
      <c r="G31" s="30">
        <v>1961120</v>
      </c>
    </row>
    <row r="32" spans="1:7" ht="12.75">
      <c r="A32" s="18"/>
      <c r="B32" s="6"/>
      <c r="C32" s="38"/>
      <c r="D32" s="7"/>
      <c r="E32" s="7">
        <f t="shared" si="0"/>
      </c>
      <c r="F32" s="9">
        <f t="shared" si="1"/>
      </c>
      <c r="G32" s="30"/>
    </row>
    <row r="33" spans="1:7" ht="12.75">
      <c r="A33" s="18"/>
      <c r="B33" s="21" t="s">
        <v>343</v>
      </c>
      <c r="C33" s="38"/>
      <c r="D33" s="7"/>
      <c r="E33" s="7">
        <f t="shared" si="0"/>
      </c>
      <c r="F33" s="9">
        <f t="shared" si="1"/>
      </c>
      <c r="G33" s="30"/>
    </row>
    <row r="34" spans="1:7" ht="12.75">
      <c r="A34" s="18"/>
      <c r="B34" s="6"/>
      <c r="C34" s="38"/>
      <c r="D34" s="7"/>
      <c r="E34" s="7">
        <f t="shared" si="0"/>
      </c>
      <c r="F34" s="9">
        <f t="shared" si="1"/>
      </c>
      <c r="G34" s="30"/>
    </row>
    <row r="35" spans="1:7" ht="12.75">
      <c r="A35" s="19" t="s">
        <v>193</v>
      </c>
      <c r="B35" s="6" t="s">
        <v>27</v>
      </c>
      <c r="C35" s="38">
        <v>375000000</v>
      </c>
      <c r="D35" s="7">
        <v>409388516.16</v>
      </c>
      <c r="E35" s="7">
        <f t="shared" si="0"/>
        <v>34388516.160000026</v>
      </c>
      <c r="F35" s="9">
        <f t="shared" si="1"/>
      </c>
      <c r="G35" s="30">
        <v>-34388516.16</v>
      </c>
    </row>
    <row r="36" spans="1:7" ht="12.75">
      <c r="A36" s="18"/>
      <c r="B36" s="6"/>
      <c r="C36" s="38"/>
      <c r="D36" s="7"/>
      <c r="E36" s="7">
        <f t="shared" si="0"/>
      </c>
      <c r="F36" s="9">
        <f t="shared" si="1"/>
      </c>
      <c r="G36" s="30"/>
    </row>
    <row r="37" spans="1:7" ht="12.75">
      <c r="A37" s="18"/>
      <c r="B37" s="21" t="s">
        <v>247</v>
      </c>
      <c r="C37" s="38"/>
      <c r="D37" s="7"/>
      <c r="E37" s="7">
        <f t="shared" si="0"/>
      </c>
      <c r="F37" s="9">
        <f t="shared" si="1"/>
      </c>
      <c r="G37" s="30"/>
    </row>
    <row r="38" spans="1:7" ht="12.75">
      <c r="A38" s="18"/>
      <c r="B38" s="6"/>
      <c r="C38" s="38"/>
      <c r="D38" s="7"/>
      <c r="E38" s="7">
        <f t="shared" si="0"/>
      </c>
      <c r="F38" s="9">
        <f t="shared" si="1"/>
      </c>
      <c r="G38" s="30"/>
    </row>
    <row r="39" spans="1:7" ht="12.75">
      <c r="A39" s="19" t="s">
        <v>193</v>
      </c>
      <c r="B39" s="6" t="s">
        <v>28</v>
      </c>
      <c r="C39" s="38">
        <v>450000000</v>
      </c>
      <c r="D39" s="7">
        <v>463354192</v>
      </c>
      <c r="E39" s="7">
        <f t="shared" si="0"/>
        <v>13354192</v>
      </c>
      <c r="F39" s="9">
        <f t="shared" si="1"/>
      </c>
      <c r="G39" s="30">
        <v>-13354192</v>
      </c>
    </row>
    <row r="40" spans="1:7" ht="12.75">
      <c r="A40" s="19" t="s">
        <v>194</v>
      </c>
      <c r="B40" s="6" t="s">
        <v>29</v>
      </c>
      <c r="C40" s="38">
        <v>590000000</v>
      </c>
      <c r="D40" s="7">
        <v>562288210.28</v>
      </c>
      <c r="E40" s="7">
        <f t="shared" si="0"/>
      </c>
      <c r="F40" s="9">
        <f t="shared" si="1"/>
        <v>27711789.72000003</v>
      </c>
      <c r="G40" s="30">
        <v>27711789.72</v>
      </c>
    </row>
    <row r="41" spans="1:7" ht="12.75">
      <c r="A41" s="19" t="s">
        <v>195</v>
      </c>
      <c r="B41" s="6" t="s">
        <v>30</v>
      </c>
      <c r="C41" s="38">
        <v>100000000</v>
      </c>
      <c r="D41" s="7">
        <v>116370576.5</v>
      </c>
      <c r="E41" s="7">
        <f t="shared" si="0"/>
        <v>16370576.5</v>
      </c>
      <c r="F41" s="9">
        <f t="shared" si="1"/>
      </c>
      <c r="G41" s="30">
        <v>-16370576.5</v>
      </c>
    </row>
    <row r="42" spans="1:7" ht="12.75">
      <c r="A42" s="19" t="s">
        <v>197</v>
      </c>
      <c r="B42" s="6" t="s">
        <v>31</v>
      </c>
      <c r="C42" s="38">
        <v>95000000</v>
      </c>
      <c r="D42" s="7">
        <v>114087073</v>
      </c>
      <c r="E42" s="7">
        <f t="shared" si="0"/>
        <v>19087073</v>
      </c>
      <c r="F42" s="9">
        <f t="shared" si="1"/>
      </c>
      <c r="G42" s="30">
        <v>-19087073</v>
      </c>
    </row>
    <row r="43" spans="1:7" ht="12.75">
      <c r="A43" s="18"/>
      <c r="B43" s="6" t="s">
        <v>1</v>
      </c>
      <c r="C43" s="38"/>
      <c r="D43" s="7"/>
      <c r="E43" s="7">
        <f t="shared" si="0"/>
      </c>
      <c r="F43" s="9">
        <f t="shared" si="1"/>
      </c>
      <c r="G43" s="30"/>
    </row>
    <row r="44" spans="1:8" ht="12.75">
      <c r="A44" s="18"/>
      <c r="B44" s="21" t="s">
        <v>248</v>
      </c>
      <c r="C44" s="39">
        <f>SUM(C14:C43)</f>
        <v>7380000000</v>
      </c>
      <c r="D44" s="24">
        <f>SUM(D14:D43)</f>
        <v>7698748708.68</v>
      </c>
      <c r="E44" s="24">
        <f>SUM(E14:E43)</f>
        <v>427801627.8900003</v>
      </c>
      <c r="F44" s="25">
        <f>SUM(F14:F43)</f>
        <v>109052919.20999998</v>
      </c>
      <c r="G44" s="30">
        <v>-318748708.68</v>
      </c>
      <c r="H44" s="49">
        <f>E44-F44</f>
        <v>318748708.6800003</v>
      </c>
    </row>
    <row r="45" spans="1:6" ht="12.75">
      <c r="A45" s="18"/>
      <c r="B45" s="23" t="s">
        <v>249</v>
      </c>
      <c r="C45" s="38"/>
      <c r="D45" s="7"/>
      <c r="E45" s="58">
        <f>IF(D44&gt;C44,D44-C44,"")</f>
        <v>318748708.6800003</v>
      </c>
      <c r="F45" s="45">
        <f>IF(C44&gt;D44,C44-D44,"")</f>
      </c>
    </row>
    <row r="46" spans="1:6" ht="12.75">
      <c r="A46" s="18"/>
      <c r="B46" s="20"/>
      <c r="C46" s="38"/>
      <c r="D46" s="7"/>
      <c r="E46" s="7"/>
      <c r="F46" s="9"/>
    </row>
    <row r="47" spans="1:6" ht="12.75">
      <c r="A47" s="18"/>
      <c r="B47" s="21" t="s">
        <v>250</v>
      </c>
      <c r="C47" s="38"/>
      <c r="D47" s="7"/>
      <c r="E47" s="7"/>
      <c r="F47" s="9"/>
    </row>
    <row r="48" spans="1:6" ht="12.75">
      <c r="A48" s="18"/>
      <c r="B48" s="21"/>
      <c r="C48" s="38"/>
      <c r="D48" s="7"/>
      <c r="E48" s="7"/>
      <c r="F48" s="9"/>
    </row>
    <row r="49" spans="1:6" ht="12.75">
      <c r="A49" s="18"/>
      <c r="B49" s="21" t="s">
        <v>251</v>
      </c>
      <c r="C49" s="38"/>
      <c r="D49" s="7"/>
      <c r="E49" s="7"/>
      <c r="F49" s="9"/>
    </row>
    <row r="50" spans="1:6" ht="12.75">
      <c r="A50" s="18"/>
      <c r="B50" s="21" t="s">
        <v>252</v>
      </c>
      <c r="C50" s="38"/>
      <c r="D50" s="7"/>
      <c r="E50" s="7"/>
      <c r="F50" s="9"/>
    </row>
    <row r="51" spans="1:6" ht="12.75">
      <c r="A51" s="18"/>
      <c r="B51" s="6"/>
      <c r="C51" s="38"/>
      <c r="D51" s="7"/>
      <c r="E51" s="7"/>
      <c r="F51" s="9"/>
    </row>
    <row r="52" spans="1:7" ht="12.75">
      <c r="A52" s="19" t="s">
        <v>195</v>
      </c>
      <c r="B52" s="6" t="s">
        <v>32</v>
      </c>
      <c r="C52" s="38">
        <v>4340000000</v>
      </c>
      <c r="D52" s="7">
        <v>3898857081.83</v>
      </c>
      <c r="E52" s="7">
        <f aca="true" t="shared" si="2" ref="E52:E58">IF(D52&gt;C52,D52-C52,"")</f>
      </c>
      <c r="F52" s="9">
        <f aca="true" t="shared" si="3" ref="F52:F58">IF(C52&gt;D52,C52-D52,"")</f>
        <v>441142918.1700001</v>
      </c>
      <c r="G52" s="30">
        <v>441142918.17</v>
      </c>
    </row>
    <row r="53" spans="1:7" ht="12.75">
      <c r="A53" s="18"/>
      <c r="B53" s="6"/>
      <c r="C53" s="38"/>
      <c r="D53" s="7"/>
      <c r="E53" s="7">
        <f t="shared" si="2"/>
      </c>
      <c r="F53" s="9">
        <f t="shared" si="3"/>
      </c>
      <c r="G53" s="30"/>
    </row>
    <row r="54" spans="1:7" ht="12.75">
      <c r="A54" s="18"/>
      <c r="B54" s="21" t="s">
        <v>253</v>
      </c>
      <c r="C54" s="38"/>
      <c r="D54" s="7"/>
      <c r="E54" s="7">
        <f t="shared" si="2"/>
      </c>
      <c r="F54" s="9">
        <f t="shared" si="3"/>
      </c>
      <c r="G54" s="30"/>
    </row>
    <row r="55" spans="1:7" ht="12.75">
      <c r="A55" s="18"/>
      <c r="B55" s="21" t="s">
        <v>254</v>
      </c>
      <c r="C55" s="38"/>
      <c r="D55" s="7"/>
      <c r="E55" s="7">
        <f t="shared" si="2"/>
      </c>
      <c r="F55" s="9">
        <f t="shared" si="3"/>
      </c>
      <c r="G55" s="30"/>
    </row>
    <row r="56" spans="1:7" ht="12.75">
      <c r="A56" s="18"/>
      <c r="B56" s="6"/>
      <c r="C56" s="38"/>
      <c r="D56" s="7"/>
      <c r="E56" s="7">
        <f t="shared" si="2"/>
      </c>
      <c r="F56" s="9">
        <f t="shared" si="3"/>
      </c>
      <c r="G56" s="30"/>
    </row>
    <row r="57" spans="1:7" ht="12.75">
      <c r="A57" s="19" t="s">
        <v>193</v>
      </c>
      <c r="B57" s="6" t="s">
        <v>34</v>
      </c>
      <c r="C57" s="38">
        <v>0</v>
      </c>
      <c r="D57" s="7">
        <v>796527.63</v>
      </c>
      <c r="E57" s="7">
        <f t="shared" si="2"/>
        <v>796527.63</v>
      </c>
      <c r="F57" s="9">
        <f t="shared" si="3"/>
      </c>
      <c r="G57" s="30">
        <v>-796527.63</v>
      </c>
    </row>
    <row r="58" spans="1:7" ht="12.75">
      <c r="A58" s="19" t="s">
        <v>194</v>
      </c>
      <c r="B58" s="6" t="s">
        <v>33</v>
      </c>
      <c r="C58" s="38">
        <v>12150000000</v>
      </c>
      <c r="D58" s="7">
        <v>12528460732.67</v>
      </c>
      <c r="E58" s="7">
        <f t="shared" si="2"/>
        <v>378460732.6700001</v>
      </c>
      <c r="F58" s="9">
        <f t="shared" si="3"/>
      </c>
      <c r="G58" s="30">
        <v>-378460732.67</v>
      </c>
    </row>
    <row r="59" spans="1:7" ht="12.75">
      <c r="A59" s="19"/>
      <c r="B59" s="6"/>
      <c r="C59" s="38"/>
      <c r="D59" s="7"/>
      <c r="E59" s="7"/>
      <c r="F59" s="9"/>
      <c r="G59" s="30"/>
    </row>
    <row r="60" spans="1:6" ht="12.75">
      <c r="A60" s="19"/>
      <c r="B60" s="23" t="s">
        <v>168</v>
      </c>
      <c r="C60" s="39">
        <f>SUM(C52:C58)</f>
        <v>16490000000</v>
      </c>
      <c r="D60" s="24">
        <f>SUM(D52:D58)</f>
        <v>16428114342.130001</v>
      </c>
      <c r="E60" s="24">
        <f>SUM(E52:E58)</f>
        <v>379257260.3000001</v>
      </c>
      <c r="F60" s="25">
        <f>SUM(F52:F58)</f>
        <v>441142918.1700001</v>
      </c>
    </row>
    <row r="61" spans="1:6" ht="12.75">
      <c r="A61" s="32"/>
      <c r="B61" s="3"/>
      <c r="C61" s="40"/>
      <c r="D61" s="30"/>
      <c r="E61" s="30"/>
      <c r="F61" s="30"/>
    </row>
    <row r="62" spans="1:6" ht="12.75">
      <c r="A62" s="32"/>
      <c r="B62" s="3"/>
      <c r="C62" s="40"/>
      <c r="D62" s="30"/>
      <c r="E62" s="30"/>
      <c r="F62" s="30"/>
    </row>
    <row r="63" spans="1:6" ht="12.75">
      <c r="A63" s="32"/>
      <c r="B63" s="3"/>
      <c r="C63" s="40"/>
      <c r="D63" s="30"/>
      <c r="E63" s="30"/>
      <c r="F63" s="30"/>
    </row>
    <row r="64" spans="1:6" ht="12.75">
      <c r="A64" s="19"/>
      <c r="B64" s="6"/>
      <c r="C64" s="38"/>
      <c r="D64" s="7"/>
      <c r="E64" s="7"/>
      <c r="F64" s="9"/>
    </row>
    <row r="65" spans="1:6" ht="12.75">
      <c r="A65" s="19"/>
      <c r="B65" s="21" t="s">
        <v>368</v>
      </c>
      <c r="C65" s="38"/>
      <c r="D65" s="7"/>
      <c r="E65" s="7"/>
      <c r="F65" s="9"/>
    </row>
    <row r="66" spans="1:6" ht="12.75">
      <c r="A66" s="19"/>
      <c r="B66" s="50"/>
      <c r="C66" s="38"/>
      <c r="D66" s="7"/>
      <c r="E66" s="7"/>
      <c r="F66" s="9"/>
    </row>
    <row r="67" spans="1:6" ht="12.75">
      <c r="A67" s="19"/>
      <c r="B67" s="23" t="s">
        <v>181</v>
      </c>
      <c r="C67" s="38">
        <f>C60</f>
        <v>16490000000</v>
      </c>
      <c r="D67" s="51">
        <f>D60</f>
        <v>16428114342.130001</v>
      </c>
      <c r="E67" s="51">
        <f>E60</f>
        <v>379257260.3000001</v>
      </c>
      <c r="F67" s="52">
        <f>F60</f>
        <v>441142918.1700001</v>
      </c>
    </row>
    <row r="68" spans="1:6" ht="12.75">
      <c r="A68" s="19"/>
      <c r="B68" s="23"/>
      <c r="C68" s="38"/>
      <c r="D68" s="7"/>
      <c r="E68" s="7"/>
      <c r="F68" s="9"/>
    </row>
    <row r="69" spans="1:6" ht="12.75">
      <c r="A69" s="19"/>
      <c r="B69" s="6"/>
      <c r="C69" s="38"/>
      <c r="D69" s="7"/>
      <c r="E69" s="7"/>
      <c r="F69" s="9"/>
    </row>
    <row r="70" spans="1:6" ht="12.75">
      <c r="A70" s="18"/>
      <c r="B70" s="21" t="s">
        <v>255</v>
      </c>
      <c r="C70" s="38"/>
      <c r="D70" s="7"/>
      <c r="E70" s="7"/>
      <c r="F70" s="9"/>
    </row>
    <row r="71" spans="1:6" ht="12.75">
      <c r="A71" s="18"/>
      <c r="B71" s="6"/>
      <c r="C71" s="38"/>
      <c r="D71" s="7"/>
      <c r="E71" s="7"/>
      <c r="F71" s="9"/>
    </row>
    <row r="72" spans="1:6" ht="12.75" customHeight="1">
      <c r="A72" s="18"/>
      <c r="B72" s="50" t="s">
        <v>361</v>
      </c>
      <c r="C72" s="38"/>
      <c r="D72" s="7"/>
      <c r="E72" s="7"/>
      <c r="F72" s="9"/>
    </row>
    <row r="73" spans="1:7" ht="12.75" customHeight="1">
      <c r="A73" s="19" t="s">
        <v>198</v>
      </c>
      <c r="B73" s="6" t="s">
        <v>35</v>
      </c>
      <c r="C73" s="38">
        <v>3620000000</v>
      </c>
      <c r="D73" s="7">
        <v>3831633896.7</v>
      </c>
      <c r="E73" s="7">
        <f aca="true" t="shared" si="4" ref="E73:E79">IF(D73&gt;C73,D73-C73,"")</f>
        <v>211633896.6999998</v>
      </c>
      <c r="F73" s="9">
        <f aca="true" t="shared" si="5" ref="F73:F79">IF(C73&gt;D73,C73-D73,"")</f>
      </c>
      <c r="G73" s="30">
        <v>-211633896.7</v>
      </c>
    </row>
    <row r="74" spans="1:7" ht="12.75">
      <c r="A74" s="19"/>
      <c r="B74" s="6"/>
      <c r="C74" s="38"/>
      <c r="D74" s="7"/>
      <c r="E74" s="7">
        <f t="shared" si="4"/>
      </c>
      <c r="F74" s="9">
        <f t="shared" si="5"/>
      </c>
      <c r="G74" s="30"/>
    </row>
    <row r="75" spans="1:7" ht="12.75" customHeight="1">
      <c r="A75" s="18"/>
      <c r="B75" s="50" t="s">
        <v>362</v>
      </c>
      <c r="C75" s="38"/>
      <c r="D75" s="7"/>
      <c r="E75" s="7">
        <f t="shared" si="4"/>
      </c>
      <c r="F75" s="9">
        <f t="shared" si="5"/>
      </c>
      <c r="G75" s="30"/>
    </row>
    <row r="76" spans="1:7" ht="12.75">
      <c r="A76" s="19" t="s">
        <v>199</v>
      </c>
      <c r="B76" s="6" t="s">
        <v>36</v>
      </c>
      <c r="C76" s="38">
        <v>1340000000</v>
      </c>
      <c r="D76" s="7">
        <v>1220066706</v>
      </c>
      <c r="E76" s="7">
        <f t="shared" si="4"/>
      </c>
      <c r="F76" s="9">
        <f t="shared" si="5"/>
        <v>119933294</v>
      </c>
      <c r="G76" s="30">
        <v>119933294</v>
      </c>
    </row>
    <row r="77" spans="1:7" ht="12.75">
      <c r="A77" s="19" t="s">
        <v>200</v>
      </c>
      <c r="B77" s="6" t="s">
        <v>37</v>
      </c>
      <c r="C77" s="38">
        <v>1658500000</v>
      </c>
      <c r="D77" s="7">
        <v>1617114648</v>
      </c>
      <c r="E77" s="7">
        <f t="shared" si="4"/>
      </c>
      <c r="F77" s="9">
        <f t="shared" si="5"/>
        <v>41385352</v>
      </c>
      <c r="G77" s="30">
        <v>41385352</v>
      </c>
    </row>
    <row r="78" spans="1:7" ht="12.75">
      <c r="A78" s="19" t="s">
        <v>206</v>
      </c>
      <c r="B78" s="6" t="s">
        <v>344</v>
      </c>
      <c r="C78" s="38">
        <v>1500000</v>
      </c>
      <c r="D78" s="7">
        <v>1247262</v>
      </c>
      <c r="E78" s="7">
        <f t="shared" si="4"/>
      </c>
      <c r="F78" s="9">
        <f t="shared" si="5"/>
        <v>252738</v>
      </c>
      <c r="G78" s="30">
        <v>252738</v>
      </c>
    </row>
    <row r="79" spans="1:6" ht="12.75">
      <c r="A79" s="19"/>
      <c r="B79" s="6"/>
      <c r="C79" s="38"/>
      <c r="D79" s="7"/>
      <c r="E79" s="7">
        <f t="shared" si="4"/>
      </c>
      <c r="F79" s="9">
        <f t="shared" si="5"/>
      </c>
    </row>
    <row r="80" spans="1:6" ht="12.75">
      <c r="A80" s="18"/>
      <c r="B80" s="6"/>
      <c r="C80" s="38"/>
      <c r="D80" s="7"/>
      <c r="E80" s="7"/>
      <c r="F80" s="9"/>
    </row>
    <row r="81" spans="1:6" ht="12.75">
      <c r="A81" s="18"/>
      <c r="B81" s="21" t="s">
        <v>256</v>
      </c>
      <c r="C81" s="38"/>
      <c r="D81" s="7"/>
      <c r="E81" s="7"/>
      <c r="F81" s="9"/>
    </row>
    <row r="82" spans="1:6" ht="12.75">
      <c r="A82" s="18"/>
      <c r="B82" s="21" t="s">
        <v>257</v>
      </c>
      <c r="C82" s="38"/>
      <c r="D82" s="7"/>
      <c r="E82" s="7"/>
      <c r="F82" s="9"/>
    </row>
    <row r="83" spans="1:6" ht="12.75">
      <c r="A83" s="18"/>
      <c r="B83" s="6"/>
      <c r="C83" s="38"/>
      <c r="D83" s="7"/>
      <c r="E83" s="7"/>
      <c r="F83" s="9"/>
    </row>
    <row r="84" spans="1:6" ht="12.75">
      <c r="A84" s="18"/>
      <c r="B84" s="50" t="s">
        <v>363</v>
      </c>
      <c r="C84" s="38"/>
      <c r="D84" s="7"/>
      <c r="E84" s="7"/>
      <c r="F84" s="9"/>
    </row>
    <row r="85" spans="1:7" ht="12.75">
      <c r="A85" s="19" t="s">
        <v>198</v>
      </c>
      <c r="B85" s="6" t="s">
        <v>38</v>
      </c>
      <c r="C85" s="38">
        <v>0</v>
      </c>
      <c r="D85" s="7">
        <v>365168.13</v>
      </c>
      <c r="E85" s="7">
        <f aca="true" t="shared" si="6" ref="E85:E111">IF(D85&gt;C85,D85-C85,"")</f>
        <v>365168.13</v>
      </c>
      <c r="F85" s="9">
        <f aca="true" t="shared" si="7" ref="F85:F111">IF(C85&gt;D85,C85-D85,"")</f>
      </c>
      <c r="G85" s="30">
        <v>-365168.13</v>
      </c>
    </row>
    <row r="86" spans="1:7" ht="12.75">
      <c r="A86" s="18"/>
      <c r="B86" s="6"/>
      <c r="C86" s="38"/>
      <c r="D86" s="7"/>
      <c r="E86" s="7">
        <f t="shared" si="6"/>
      </c>
      <c r="F86" s="9">
        <f t="shared" si="7"/>
      </c>
      <c r="G86" s="30"/>
    </row>
    <row r="87" spans="1:7" ht="12.75">
      <c r="A87" s="18"/>
      <c r="B87" s="50" t="s">
        <v>364</v>
      </c>
      <c r="C87" s="38"/>
      <c r="D87" s="7"/>
      <c r="E87" s="7">
        <f t="shared" si="6"/>
      </c>
      <c r="F87" s="9">
        <f t="shared" si="7"/>
      </c>
      <c r="G87" s="30"/>
    </row>
    <row r="88" spans="1:7" ht="12.75">
      <c r="A88" s="19" t="s">
        <v>199</v>
      </c>
      <c r="B88" s="6" t="s">
        <v>39</v>
      </c>
      <c r="C88" s="38">
        <v>16000000</v>
      </c>
      <c r="D88" s="7">
        <v>13816610</v>
      </c>
      <c r="E88" s="7">
        <f t="shared" si="6"/>
      </c>
      <c r="F88" s="9">
        <f t="shared" si="7"/>
        <v>2183390</v>
      </c>
      <c r="G88" s="30">
        <v>2183390</v>
      </c>
    </row>
    <row r="89" spans="1:7" ht="12.75">
      <c r="A89" s="19" t="s">
        <v>200</v>
      </c>
      <c r="B89" s="6" t="s">
        <v>40</v>
      </c>
      <c r="C89" s="38">
        <v>234000000</v>
      </c>
      <c r="D89" s="7">
        <v>269406303.51</v>
      </c>
      <c r="E89" s="7">
        <f t="shared" si="6"/>
        <v>35406303.50999999</v>
      </c>
      <c r="F89" s="9">
        <f t="shared" si="7"/>
      </c>
      <c r="G89" s="30">
        <v>-35406303.51</v>
      </c>
    </row>
    <row r="90" spans="1:7" ht="12.75">
      <c r="A90" s="19" t="s">
        <v>201</v>
      </c>
      <c r="B90" s="6" t="s">
        <v>41</v>
      </c>
      <c r="C90" s="38">
        <v>600000000</v>
      </c>
      <c r="D90" s="7">
        <v>614210328.9</v>
      </c>
      <c r="E90" s="7">
        <f t="shared" si="6"/>
        <v>14210328.899999976</v>
      </c>
      <c r="F90" s="9">
        <f t="shared" si="7"/>
      </c>
      <c r="G90" s="30">
        <v>-14210328.9</v>
      </c>
    </row>
    <row r="91" spans="1:7" ht="12.75">
      <c r="A91" s="19"/>
      <c r="B91" s="6"/>
      <c r="C91" s="38"/>
      <c r="D91" s="7"/>
      <c r="E91" s="7">
        <f t="shared" si="6"/>
      </c>
      <c r="F91" s="9">
        <f t="shared" si="7"/>
      </c>
      <c r="G91" s="30"/>
    </row>
    <row r="92" spans="1:6" ht="12.75">
      <c r="A92" s="18"/>
      <c r="B92" s="6"/>
      <c r="C92" s="38"/>
      <c r="D92" s="7"/>
      <c r="E92" s="7">
        <f t="shared" si="6"/>
      </c>
      <c r="F92" s="9">
        <f t="shared" si="7"/>
      </c>
    </row>
    <row r="93" spans="1:6" ht="12.75">
      <c r="A93" s="18"/>
      <c r="B93" s="21" t="s">
        <v>258</v>
      </c>
      <c r="C93" s="38"/>
      <c r="D93" s="7"/>
      <c r="E93" s="7">
        <f t="shared" si="6"/>
      </c>
      <c r="F93" s="9">
        <f t="shared" si="7"/>
      </c>
    </row>
    <row r="94" spans="1:6" ht="12.75">
      <c r="A94" s="18"/>
      <c r="B94" s="21" t="s">
        <v>42</v>
      </c>
      <c r="C94" s="38"/>
      <c r="D94" s="7"/>
      <c r="E94" s="7">
        <f t="shared" si="6"/>
      </c>
      <c r="F94" s="9">
        <f t="shared" si="7"/>
      </c>
    </row>
    <row r="95" spans="1:6" ht="12.75">
      <c r="A95" s="18"/>
      <c r="B95" s="6"/>
      <c r="C95" s="38"/>
      <c r="D95" s="7"/>
      <c r="E95" s="7">
        <f t="shared" si="6"/>
      </c>
      <c r="F95" s="9">
        <f t="shared" si="7"/>
      </c>
    </row>
    <row r="96" spans="1:6" ht="12.75">
      <c r="A96" s="18"/>
      <c r="B96" s="20" t="s">
        <v>366</v>
      </c>
      <c r="C96" s="38"/>
      <c r="D96" s="7"/>
      <c r="E96" s="7">
        <f t="shared" si="6"/>
      </c>
      <c r="F96" s="9">
        <f t="shared" si="7"/>
      </c>
    </row>
    <row r="97" spans="1:7" ht="12.75">
      <c r="A97" s="19" t="s">
        <v>198</v>
      </c>
      <c r="B97" s="6" t="s">
        <v>43</v>
      </c>
      <c r="C97" s="38">
        <v>652000000</v>
      </c>
      <c r="D97" s="7">
        <v>652229926</v>
      </c>
      <c r="E97" s="7">
        <f t="shared" si="6"/>
        <v>229926</v>
      </c>
      <c r="F97" s="9">
        <f t="shared" si="7"/>
      </c>
      <c r="G97" s="30">
        <v>-229926</v>
      </c>
    </row>
    <row r="98" spans="1:7" ht="12.75">
      <c r="A98" s="19" t="s">
        <v>202</v>
      </c>
      <c r="B98" s="6" t="s">
        <v>44</v>
      </c>
      <c r="C98" s="38"/>
      <c r="D98" s="7">
        <v>4075482.48</v>
      </c>
      <c r="E98" s="7">
        <f t="shared" si="6"/>
        <v>4075482.48</v>
      </c>
      <c r="F98" s="9">
        <f t="shared" si="7"/>
      </c>
      <c r="G98" s="30">
        <v>-4075482.48</v>
      </c>
    </row>
    <row r="99" spans="1:7" ht="12.75">
      <c r="A99" s="19" t="s">
        <v>203</v>
      </c>
      <c r="B99" s="6" t="s">
        <v>45</v>
      </c>
      <c r="C99" s="38">
        <v>38000000</v>
      </c>
      <c r="D99" s="7">
        <v>35086764</v>
      </c>
      <c r="E99" s="7">
        <f t="shared" si="6"/>
      </c>
      <c r="F99" s="9">
        <f t="shared" si="7"/>
        <v>2913236</v>
      </c>
      <c r="G99" s="30">
        <v>2913236</v>
      </c>
    </row>
    <row r="100" spans="1:7" ht="12.75">
      <c r="A100" s="18"/>
      <c r="B100" s="6"/>
      <c r="C100" s="38"/>
      <c r="D100" s="7"/>
      <c r="E100" s="7">
        <f t="shared" si="6"/>
      </c>
      <c r="F100" s="9">
        <f t="shared" si="7"/>
      </c>
      <c r="G100" s="30"/>
    </row>
    <row r="101" spans="1:7" ht="12.75">
      <c r="A101" s="18"/>
      <c r="B101" s="50" t="s">
        <v>365</v>
      </c>
      <c r="C101" s="38"/>
      <c r="D101" s="7"/>
      <c r="E101" s="7">
        <f t="shared" si="6"/>
      </c>
      <c r="F101" s="9">
        <f t="shared" si="7"/>
      </c>
      <c r="G101" s="30"/>
    </row>
    <row r="102" spans="1:7" ht="12.75">
      <c r="A102" s="19" t="s">
        <v>199</v>
      </c>
      <c r="B102" s="6" t="s">
        <v>46</v>
      </c>
      <c r="C102" s="38">
        <v>11500000</v>
      </c>
      <c r="D102" s="7">
        <v>10222400</v>
      </c>
      <c r="E102" s="7">
        <f t="shared" si="6"/>
      </c>
      <c r="F102" s="9">
        <f t="shared" si="7"/>
        <v>1277600</v>
      </c>
      <c r="G102" s="30">
        <v>1277600</v>
      </c>
    </row>
    <row r="103" spans="1:7" ht="12.75">
      <c r="A103" s="19" t="s">
        <v>201</v>
      </c>
      <c r="B103" s="6" t="s">
        <v>47</v>
      </c>
      <c r="C103" s="38">
        <v>109500000</v>
      </c>
      <c r="D103" s="7">
        <v>103258041.47</v>
      </c>
      <c r="E103" s="7">
        <f t="shared" si="6"/>
      </c>
      <c r="F103" s="9">
        <f t="shared" si="7"/>
        <v>6241958.530000001</v>
      </c>
      <c r="G103" s="30">
        <v>6241958.53</v>
      </c>
    </row>
    <row r="104" spans="1:7" ht="12.75">
      <c r="A104" s="19" t="s">
        <v>204</v>
      </c>
      <c r="B104" s="6" t="s">
        <v>48</v>
      </c>
      <c r="C104" s="38">
        <v>25000000</v>
      </c>
      <c r="D104" s="7">
        <v>32810121.35</v>
      </c>
      <c r="E104" s="7">
        <f t="shared" si="6"/>
        <v>7810121.3500000015</v>
      </c>
      <c r="F104" s="9">
        <f t="shared" si="7"/>
      </c>
      <c r="G104" s="30">
        <v>-7810121.35</v>
      </c>
    </row>
    <row r="105" spans="1:7" ht="12.75">
      <c r="A105" s="19" t="s">
        <v>205</v>
      </c>
      <c r="B105" s="6" t="s">
        <v>49</v>
      </c>
      <c r="C105" s="38">
        <v>43000000</v>
      </c>
      <c r="D105" s="7">
        <v>47704976.33</v>
      </c>
      <c r="E105" s="7">
        <f t="shared" si="6"/>
        <v>4704976.329999998</v>
      </c>
      <c r="F105" s="9">
        <f t="shared" si="7"/>
      </c>
      <c r="G105" s="30">
        <v>-4704976.33</v>
      </c>
    </row>
    <row r="106" spans="1:7" ht="12.75">
      <c r="A106" s="19" t="s">
        <v>206</v>
      </c>
      <c r="B106" s="6" t="s">
        <v>50</v>
      </c>
      <c r="C106" s="38">
        <v>31000000</v>
      </c>
      <c r="D106" s="7">
        <v>15677943.22</v>
      </c>
      <c r="E106" s="7">
        <f t="shared" si="6"/>
      </c>
      <c r="F106" s="9">
        <f t="shared" si="7"/>
        <v>15322056.78</v>
      </c>
      <c r="G106" s="30">
        <v>15322056.78</v>
      </c>
    </row>
    <row r="107" spans="1:7" ht="12.75">
      <c r="A107" s="18"/>
      <c r="B107" s="6"/>
      <c r="C107" s="38"/>
      <c r="D107" s="7"/>
      <c r="E107" s="7">
        <f t="shared" si="6"/>
      </c>
      <c r="F107" s="9">
        <f t="shared" si="7"/>
      </c>
      <c r="G107" s="30"/>
    </row>
    <row r="108" spans="1:7" ht="12.75">
      <c r="A108" s="18"/>
      <c r="B108" s="50" t="s">
        <v>367</v>
      </c>
      <c r="C108" s="38"/>
      <c r="D108" s="7"/>
      <c r="E108" s="7">
        <f t="shared" si="6"/>
      </c>
      <c r="F108" s="9">
        <f t="shared" si="7"/>
      </c>
      <c r="G108" s="30"/>
    </row>
    <row r="109" spans="1:7" ht="12.75">
      <c r="A109" s="19" t="s">
        <v>207</v>
      </c>
      <c r="B109" s="6" t="s">
        <v>51</v>
      </c>
      <c r="C109" s="38">
        <v>500000</v>
      </c>
      <c r="D109" s="7">
        <v>1211791</v>
      </c>
      <c r="E109" s="7">
        <f t="shared" si="6"/>
        <v>711791</v>
      </c>
      <c r="F109" s="9">
        <f t="shared" si="7"/>
      </c>
      <c r="G109" s="30">
        <v>-711791</v>
      </c>
    </row>
    <row r="110" spans="1:7" ht="12.75">
      <c r="A110" s="19" t="s">
        <v>208</v>
      </c>
      <c r="B110" s="6" t="s">
        <v>52</v>
      </c>
      <c r="C110" s="38">
        <v>129500000</v>
      </c>
      <c r="D110" s="7">
        <v>132081747.48</v>
      </c>
      <c r="E110" s="7">
        <f t="shared" si="6"/>
        <v>2581747.480000004</v>
      </c>
      <c r="F110" s="9">
        <f t="shared" si="7"/>
      </c>
      <c r="G110" s="30">
        <v>-2581747.48</v>
      </c>
    </row>
    <row r="111" spans="1:7" ht="12.75">
      <c r="A111" s="19" t="s">
        <v>209</v>
      </c>
      <c r="B111" s="6" t="s">
        <v>53</v>
      </c>
      <c r="C111" s="38">
        <v>300000000</v>
      </c>
      <c r="D111" s="7">
        <v>26117550</v>
      </c>
      <c r="E111" s="7">
        <f t="shared" si="6"/>
      </c>
      <c r="F111" s="9">
        <f t="shared" si="7"/>
        <v>273882450</v>
      </c>
      <c r="G111" s="30">
        <v>273882450</v>
      </c>
    </row>
    <row r="112" spans="1:6" ht="12.75">
      <c r="A112" s="18"/>
      <c r="B112" s="6" t="s">
        <v>1</v>
      </c>
      <c r="C112" s="38"/>
      <c r="D112" s="7"/>
      <c r="E112" s="7"/>
      <c r="F112" s="9"/>
    </row>
    <row r="113" spans="1:7" ht="12.75">
      <c r="A113" s="18"/>
      <c r="B113" s="21" t="s">
        <v>259</v>
      </c>
      <c r="C113" s="39">
        <f>SUM(C67:C111)</f>
        <v>25300000000</v>
      </c>
      <c r="D113" s="24">
        <f>SUM(D67:D111)</f>
        <v>25056452008.700005</v>
      </c>
      <c r="E113" s="24">
        <f>SUM(E67:E111)</f>
        <v>660987002.18</v>
      </c>
      <c r="F113" s="25">
        <f>SUM(F67:F111)</f>
        <v>904534993.48</v>
      </c>
      <c r="G113" s="49">
        <f>E113-F113</f>
        <v>-243547991.30000007</v>
      </c>
    </row>
    <row r="114" spans="2:6" ht="12.75">
      <c r="B114" s="33" t="s">
        <v>260</v>
      </c>
      <c r="C114" s="41"/>
      <c r="D114" s="34"/>
      <c r="E114" s="48">
        <f>IF(D113&gt;C113,D113-C113,"")</f>
      </c>
      <c r="F114" s="59">
        <f>IF(C113&gt;D113,C113-D113,"")</f>
        <v>243547991.29999542</v>
      </c>
    </row>
    <row r="115" spans="2:6" ht="12.75">
      <c r="B115" s="33"/>
      <c r="C115" s="40"/>
      <c r="D115" s="30"/>
      <c r="E115" s="30"/>
      <c r="F115" s="30"/>
    </row>
    <row r="116" spans="2:6" ht="12.75">
      <c r="B116" s="33"/>
      <c r="C116" s="40"/>
      <c r="D116" s="30"/>
      <c r="E116" s="30"/>
      <c r="F116" s="30"/>
    </row>
    <row r="117" spans="2:6" ht="12.75">
      <c r="B117" s="33"/>
      <c r="C117" s="40"/>
      <c r="D117" s="30"/>
      <c r="E117" s="30"/>
      <c r="F117" s="30"/>
    </row>
    <row r="118" spans="2:6" ht="12.75">
      <c r="B118" s="33"/>
      <c r="C118" s="40"/>
      <c r="D118" s="30"/>
      <c r="E118" s="30"/>
      <c r="F118" s="30"/>
    </row>
    <row r="119" spans="1:6" ht="12.75">
      <c r="A119" s="18"/>
      <c r="B119" s="6"/>
      <c r="C119" s="38"/>
      <c r="D119" s="7"/>
      <c r="E119" s="7"/>
      <c r="F119" s="9"/>
    </row>
    <row r="120" spans="1:6" ht="12.75">
      <c r="A120" s="18"/>
      <c r="B120" s="6"/>
      <c r="C120" s="38"/>
      <c r="D120" s="7"/>
      <c r="E120" s="7"/>
      <c r="F120" s="9"/>
    </row>
    <row r="121" spans="1:6" ht="12.75">
      <c r="A121" s="18"/>
      <c r="B121" s="21" t="s">
        <v>261</v>
      </c>
      <c r="C121" s="38"/>
      <c r="D121" s="7"/>
      <c r="E121" s="7"/>
      <c r="F121" s="9"/>
    </row>
    <row r="122" spans="1:6" ht="12.75">
      <c r="A122" s="18"/>
      <c r="B122" s="21" t="s">
        <v>54</v>
      </c>
      <c r="C122" s="38"/>
      <c r="D122" s="7"/>
      <c r="E122" s="7"/>
      <c r="F122" s="9"/>
    </row>
    <row r="123" spans="1:6" ht="12.75">
      <c r="A123" s="18"/>
      <c r="B123" s="22"/>
      <c r="C123" s="38"/>
      <c r="D123" s="7"/>
      <c r="E123" s="7"/>
      <c r="F123" s="9"/>
    </row>
    <row r="124" spans="1:6" ht="12.75">
      <c r="A124" s="18"/>
      <c r="B124" s="21" t="s">
        <v>262</v>
      </c>
      <c r="C124" s="38"/>
      <c r="D124" s="7"/>
      <c r="E124" s="7"/>
      <c r="F124" s="9"/>
    </row>
    <row r="125" spans="1:6" ht="12.75">
      <c r="A125" s="18"/>
      <c r="B125" s="6"/>
      <c r="C125" s="38"/>
      <c r="D125" s="7"/>
      <c r="E125" s="7"/>
      <c r="F125" s="9"/>
    </row>
    <row r="126" spans="1:7" ht="12.75">
      <c r="A126" s="19" t="s">
        <v>193</v>
      </c>
      <c r="B126" s="6" t="s">
        <v>55</v>
      </c>
      <c r="C126" s="38">
        <v>3000000</v>
      </c>
      <c r="D126" s="7">
        <v>111.04</v>
      </c>
      <c r="E126" s="7">
        <f aca="true" t="shared" si="8" ref="E126:E165">IF(D126&gt;C126,D126-C126,"")</f>
      </c>
      <c r="F126" s="9">
        <f aca="true" t="shared" si="9" ref="F126:F165">IF(C126&gt;D126,C126-D126,"")</f>
        <v>2999888.96</v>
      </c>
      <c r="G126" s="30">
        <v>2999888.96</v>
      </c>
    </row>
    <row r="127" spans="1:7" ht="12.75">
      <c r="A127" s="19" t="s">
        <v>194</v>
      </c>
      <c r="B127" s="6" t="s">
        <v>56</v>
      </c>
      <c r="C127" s="38">
        <v>7000000</v>
      </c>
      <c r="D127" s="7">
        <v>8084500</v>
      </c>
      <c r="E127" s="7">
        <f t="shared" si="8"/>
        <v>1084500</v>
      </c>
      <c r="F127" s="9">
        <f t="shared" si="9"/>
      </c>
      <c r="G127" s="30">
        <v>-1084500</v>
      </c>
    </row>
    <row r="128" spans="1:7" ht="12.75">
      <c r="A128" s="18"/>
      <c r="B128" s="6"/>
      <c r="C128" s="38"/>
      <c r="D128" s="7"/>
      <c r="E128" s="7">
        <f t="shared" si="8"/>
      </c>
      <c r="F128" s="9">
        <f t="shared" si="9"/>
      </c>
      <c r="G128" s="30"/>
    </row>
    <row r="129" spans="1:7" ht="12.75">
      <c r="A129" s="18"/>
      <c r="B129" s="6"/>
      <c r="C129" s="38"/>
      <c r="D129" s="7"/>
      <c r="E129" s="7">
        <f t="shared" si="8"/>
      </c>
      <c r="F129" s="9">
        <f t="shared" si="9"/>
      </c>
      <c r="G129" s="30"/>
    </row>
    <row r="130" spans="1:7" ht="12.75">
      <c r="A130" s="18"/>
      <c r="B130" s="21" t="s">
        <v>263</v>
      </c>
      <c r="C130" s="38"/>
      <c r="D130" s="7"/>
      <c r="E130" s="7">
        <f t="shared" si="8"/>
      </c>
      <c r="F130" s="9">
        <f t="shared" si="9"/>
      </c>
      <c r="G130" s="30"/>
    </row>
    <row r="131" spans="1:7" ht="12.75">
      <c r="A131" s="18"/>
      <c r="B131" s="6"/>
      <c r="C131" s="38"/>
      <c r="D131" s="7"/>
      <c r="E131" s="7">
        <f t="shared" si="8"/>
      </c>
      <c r="F131" s="9">
        <f t="shared" si="9"/>
      </c>
      <c r="G131" s="30"/>
    </row>
    <row r="132" spans="1:7" ht="12.75">
      <c r="A132" s="19" t="s">
        <v>193</v>
      </c>
      <c r="B132" s="6" t="s">
        <v>57</v>
      </c>
      <c r="C132" s="38">
        <v>300000</v>
      </c>
      <c r="D132" s="7">
        <v>175320</v>
      </c>
      <c r="E132" s="7">
        <f t="shared" si="8"/>
      </c>
      <c r="F132" s="9">
        <f t="shared" si="9"/>
        <v>124680</v>
      </c>
      <c r="G132" s="30">
        <v>124680</v>
      </c>
    </row>
    <row r="133" spans="1:7" ht="12.75">
      <c r="A133" s="18"/>
      <c r="B133" s="6"/>
      <c r="C133" s="38"/>
      <c r="D133" s="7"/>
      <c r="E133" s="7">
        <f t="shared" si="8"/>
      </c>
      <c r="F133" s="9">
        <f t="shared" si="9"/>
      </c>
      <c r="G133" s="30"/>
    </row>
    <row r="134" spans="1:7" ht="12.75">
      <c r="A134" s="18"/>
      <c r="B134" s="21" t="s">
        <v>264</v>
      </c>
      <c r="C134" s="38"/>
      <c r="D134" s="7"/>
      <c r="E134" s="7">
        <f t="shared" si="8"/>
      </c>
      <c r="F134" s="9">
        <f t="shared" si="9"/>
      </c>
      <c r="G134" s="30"/>
    </row>
    <row r="135" spans="1:7" ht="12.75">
      <c r="A135" s="18"/>
      <c r="B135" s="6"/>
      <c r="C135" s="38"/>
      <c r="D135" s="7"/>
      <c r="E135" s="7">
        <f t="shared" si="8"/>
      </c>
      <c r="F135" s="9">
        <f t="shared" si="9"/>
      </c>
      <c r="G135" s="30"/>
    </row>
    <row r="136" spans="1:7" ht="12.75">
      <c r="A136" s="19" t="s">
        <v>193</v>
      </c>
      <c r="B136" s="6" t="s">
        <v>58</v>
      </c>
      <c r="C136" s="38">
        <v>132000000</v>
      </c>
      <c r="D136" s="7">
        <v>142807040.61</v>
      </c>
      <c r="E136" s="7">
        <f t="shared" si="8"/>
        <v>10807040.610000014</v>
      </c>
      <c r="F136" s="9">
        <f t="shared" si="9"/>
      </c>
      <c r="G136" s="30">
        <v>-10807040.61</v>
      </c>
    </row>
    <row r="137" spans="1:7" ht="12.75">
      <c r="A137" s="18"/>
      <c r="B137" s="6"/>
      <c r="C137" s="38"/>
      <c r="D137" s="7"/>
      <c r="E137" s="7">
        <f t="shared" si="8"/>
      </c>
      <c r="F137" s="9">
        <f t="shared" si="9"/>
      </c>
      <c r="G137" s="30"/>
    </row>
    <row r="138" spans="1:7" ht="12.75">
      <c r="A138" s="18"/>
      <c r="B138" s="21" t="s">
        <v>346</v>
      </c>
      <c r="C138" s="38"/>
      <c r="D138" s="7"/>
      <c r="E138" s="7">
        <f t="shared" si="8"/>
      </c>
      <c r="F138" s="9">
        <f t="shared" si="9"/>
      </c>
      <c r="G138" s="30"/>
    </row>
    <row r="139" spans="1:7" ht="12.75">
      <c r="A139" s="18"/>
      <c r="B139" s="6"/>
      <c r="C139" s="38"/>
      <c r="D139" s="7"/>
      <c r="E139" s="7">
        <f t="shared" si="8"/>
      </c>
      <c r="F139" s="9">
        <f t="shared" si="9"/>
      </c>
      <c r="G139" s="30"/>
    </row>
    <row r="140" spans="1:7" ht="12.75">
      <c r="A140" s="19" t="s">
        <v>194</v>
      </c>
      <c r="B140" s="6" t="s">
        <v>59</v>
      </c>
      <c r="C140" s="38">
        <v>1700000</v>
      </c>
      <c r="D140" s="7">
        <v>1149100</v>
      </c>
      <c r="E140" s="7">
        <f t="shared" si="8"/>
      </c>
      <c r="F140" s="9">
        <f t="shared" si="9"/>
        <v>550900</v>
      </c>
      <c r="G140" s="30">
        <v>550900</v>
      </c>
    </row>
    <row r="141" spans="1:7" ht="12.75">
      <c r="A141" s="18"/>
      <c r="B141" s="6"/>
      <c r="C141" s="38"/>
      <c r="D141" s="7"/>
      <c r="E141" s="7">
        <f t="shared" si="8"/>
      </c>
      <c r="F141" s="9">
        <f t="shared" si="9"/>
      </c>
      <c r="G141" s="30"/>
    </row>
    <row r="142" spans="1:7" ht="12.75">
      <c r="A142" s="18"/>
      <c r="B142" s="21" t="s">
        <v>265</v>
      </c>
      <c r="C142" s="38"/>
      <c r="D142" s="7"/>
      <c r="E142" s="7">
        <f t="shared" si="8"/>
      </c>
      <c r="F142" s="9">
        <f t="shared" si="9"/>
      </c>
      <c r="G142" s="30"/>
    </row>
    <row r="143" spans="1:7" ht="12.75">
      <c r="A143" s="18"/>
      <c r="B143" s="6"/>
      <c r="C143" s="38"/>
      <c r="D143" s="7"/>
      <c r="E143" s="7">
        <f t="shared" si="8"/>
      </c>
      <c r="F143" s="9">
        <f t="shared" si="9"/>
      </c>
      <c r="G143" s="30"/>
    </row>
    <row r="144" spans="1:7" ht="12.75">
      <c r="A144" s="19" t="s">
        <v>193</v>
      </c>
      <c r="B144" s="6" t="s">
        <v>60</v>
      </c>
      <c r="C144" s="38">
        <v>1100000</v>
      </c>
      <c r="D144" s="7">
        <v>745000</v>
      </c>
      <c r="E144" s="7">
        <f t="shared" si="8"/>
      </c>
      <c r="F144" s="9">
        <f t="shared" si="9"/>
        <v>355000</v>
      </c>
      <c r="G144" s="30">
        <v>355000</v>
      </c>
    </row>
    <row r="145" spans="1:7" ht="12.75">
      <c r="A145" s="18"/>
      <c r="B145" s="6"/>
      <c r="C145" s="38"/>
      <c r="D145" s="7"/>
      <c r="E145" s="7">
        <f t="shared" si="8"/>
      </c>
      <c r="F145" s="9">
        <f t="shared" si="9"/>
      </c>
      <c r="G145" s="30"/>
    </row>
    <row r="146" spans="1:7" ht="12.75">
      <c r="A146" s="18"/>
      <c r="B146" s="21" t="s">
        <v>266</v>
      </c>
      <c r="C146" s="38"/>
      <c r="D146" s="7"/>
      <c r="E146" s="7">
        <f t="shared" si="8"/>
      </c>
      <c r="F146" s="9">
        <f t="shared" si="9"/>
      </c>
      <c r="G146" s="30"/>
    </row>
    <row r="147" spans="1:7" ht="12.75">
      <c r="A147" s="18"/>
      <c r="B147" s="6"/>
      <c r="C147" s="38"/>
      <c r="D147" s="7"/>
      <c r="E147" s="7">
        <f t="shared" si="8"/>
      </c>
      <c r="F147" s="9">
        <f t="shared" si="9"/>
      </c>
      <c r="G147" s="30"/>
    </row>
    <row r="148" spans="1:7" ht="12.75">
      <c r="A148" s="19" t="s">
        <v>193</v>
      </c>
      <c r="B148" s="6" t="s">
        <v>61</v>
      </c>
      <c r="C148" s="38">
        <v>0</v>
      </c>
      <c r="D148" s="7">
        <v>10208363.77</v>
      </c>
      <c r="E148" s="7">
        <f t="shared" si="8"/>
        <v>10208363.77</v>
      </c>
      <c r="F148" s="9">
        <f t="shared" si="9"/>
      </c>
      <c r="G148" s="30">
        <v>-10208363.77</v>
      </c>
    </row>
    <row r="149" spans="1:7" ht="12.75">
      <c r="A149" s="19" t="s">
        <v>194</v>
      </c>
      <c r="B149" s="6" t="s">
        <v>62</v>
      </c>
      <c r="C149" s="38">
        <v>50000000</v>
      </c>
      <c r="D149" s="7">
        <v>50000000</v>
      </c>
      <c r="E149" s="7">
        <f t="shared" si="8"/>
      </c>
      <c r="F149" s="9">
        <f t="shared" si="9"/>
      </c>
      <c r="G149" s="30">
        <v>0</v>
      </c>
    </row>
    <row r="150" spans="1:7" ht="12.75">
      <c r="A150" s="18"/>
      <c r="B150" s="6"/>
      <c r="C150" s="38"/>
      <c r="D150" s="7"/>
      <c r="E150" s="7">
        <f t="shared" si="8"/>
      </c>
      <c r="F150" s="9">
        <f t="shared" si="9"/>
      </c>
      <c r="G150" s="30"/>
    </row>
    <row r="151" spans="1:7" ht="12.75">
      <c r="A151" s="18"/>
      <c r="B151" s="21" t="s">
        <v>267</v>
      </c>
      <c r="C151" s="38"/>
      <c r="D151" s="7"/>
      <c r="E151" s="7">
        <f t="shared" si="8"/>
      </c>
      <c r="F151" s="9">
        <f t="shared" si="9"/>
      </c>
      <c r="G151" s="30"/>
    </row>
    <row r="152" spans="1:7" ht="12.75">
      <c r="A152" s="18"/>
      <c r="B152" s="6"/>
      <c r="C152" s="38"/>
      <c r="D152" s="7"/>
      <c r="E152" s="7">
        <f t="shared" si="8"/>
      </c>
      <c r="F152" s="9">
        <f t="shared" si="9"/>
      </c>
      <c r="G152" s="30"/>
    </row>
    <row r="153" spans="1:7" ht="12.75">
      <c r="A153" s="19" t="s">
        <v>197</v>
      </c>
      <c r="B153" s="6" t="s">
        <v>45</v>
      </c>
      <c r="C153" s="38">
        <v>10000000</v>
      </c>
      <c r="D153" s="7"/>
      <c r="E153" s="7">
        <f t="shared" si="8"/>
      </c>
      <c r="F153" s="9">
        <f t="shared" si="9"/>
        <v>10000000</v>
      </c>
      <c r="G153" s="30">
        <v>10000000</v>
      </c>
    </row>
    <row r="154" spans="1:7" ht="12.75">
      <c r="A154" s="18"/>
      <c r="B154" s="6"/>
      <c r="C154" s="38"/>
      <c r="D154" s="7"/>
      <c r="E154" s="7">
        <f t="shared" si="8"/>
      </c>
      <c r="F154" s="9">
        <f t="shared" si="9"/>
      </c>
      <c r="G154" s="30"/>
    </row>
    <row r="155" spans="1:7" ht="12.75">
      <c r="A155" s="18"/>
      <c r="B155" s="21" t="s">
        <v>268</v>
      </c>
      <c r="C155" s="38"/>
      <c r="D155" s="7"/>
      <c r="E155" s="7">
        <f t="shared" si="8"/>
      </c>
      <c r="F155" s="9">
        <f t="shared" si="9"/>
      </c>
      <c r="G155" s="30"/>
    </row>
    <row r="156" spans="1:7" ht="12.75">
      <c r="A156" s="18"/>
      <c r="B156" s="21" t="s">
        <v>63</v>
      </c>
      <c r="C156" s="38"/>
      <c r="D156" s="7"/>
      <c r="E156" s="7">
        <f t="shared" si="8"/>
      </c>
      <c r="F156" s="9">
        <f t="shared" si="9"/>
      </c>
      <c r="G156" s="30"/>
    </row>
    <row r="157" spans="1:7" ht="12.75">
      <c r="A157" s="18"/>
      <c r="B157" s="20"/>
      <c r="C157" s="38"/>
      <c r="D157" s="7"/>
      <c r="E157" s="7">
        <f t="shared" si="8"/>
      </c>
      <c r="F157" s="9">
        <f t="shared" si="9"/>
      </c>
      <c r="G157" s="30"/>
    </row>
    <row r="158" spans="1:7" ht="12.75">
      <c r="A158" s="19" t="s">
        <v>193</v>
      </c>
      <c r="B158" s="6" t="s">
        <v>64</v>
      </c>
      <c r="C158" s="38">
        <v>800000</v>
      </c>
      <c r="D158" s="7">
        <v>58993</v>
      </c>
      <c r="E158" s="7">
        <f t="shared" si="8"/>
      </c>
      <c r="F158" s="9">
        <f t="shared" si="9"/>
        <v>741007</v>
      </c>
      <c r="G158" s="30">
        <v>741007</v>
      </c>
    </row>
    <row r="159" spans="1:7" ht="12.75">
      <c r="A159" s="19" t="s">
        <v>194</v>
      </c>
      <c r="B159" s="6" t="s">
        <v>65</v>
      </c>
      <c r="C159" s="38">
        <v>2500000</v>
      </c>
      <c r="D159" s="7">
        <v>2882506.46</v>
      </c>
      <c r="E159" s="7">
        <f t="shared" si="8"/>
        <v>382506.45999999996</v>
      </c>
      <c r="F159" s="9">
        <f t="shared" si="9"/>
      </c>
      <c r="G159" s="30">
        <v>-382506.46</v>
      </c>
    </row>
    <row r="160" spans="1:7" ht="12.75">
      <c r="A160" s="19" t="s">
        <v>197</v>
      </c>
      <c r="B160" s="6" t="s">
        <v>45</v>
      </c>
      <c r="C160" s="38">
        <v>1100000</v>
      </c>
      <c r="D160" s="7">
        <v>2347618.63</v>
      </c>
      <c r="E160" s="7">
        <f t="shared" si="8"/>
        <v>1247618.63</v>
      </c>
      <c r="F160" s="9">
        <f t="shared" si="9"/>
      </c>
      <c r="G160" s="30">
        <v>-1247618.63</v>
      </c>
    </row>
    <row r="161" spans="1:7" ht="12.75">
      <c r="A161" s="18"/>
      <c r="B161" s="6"/>
      <c r="C161" s="38"/>
      <c r="D161" s="7"/>
      <c r="E161" s="7">
        <f t="shared" si="8"/>
      </c>
      <c r="F161" s="9">
        <f t="shared" si="9"/>
      </c>
      <c r="G161" s="30"/>
    </row>
    <row r="162" spans="1:7" ht="12.75">
      <c r="A162" s="18"/>
      <c r="B162" s="21" t="s">
        <v>269</v>
      </c>
      <c r="C162" s="38"/>
      <c r="D162" s="7"/>
      <c r="E162" s="7">
        <f t="shared" si="8"/>
      </c>
      <c r="F162" s="9">
        <f t="shared" si="9"/>
      </c>
      <c r="G162" s="30"/>
    </row>
    <row r="163" spans="1:7" ht="12.75">
      <c r="A163" s="18"/>
      <c r="B163" s="6"/>
      <c r="C163" s="38"/>
      <c r="D163" s="7"/>
      <c r="E163" s="7">
        <f t="shared" si="8"/>
      </c>
      <c r="F163" s="9">
        <f t="shared" si="9"/>
      </c>
      <c r="G163" s="30"/>
    </row>
    <row r="164" spans="1:7" ht="12.75">
      <c r="A164" s="19" t="s">
        <v>193</v>
      </c>
      <c r="B164" s="6" t="s">
        <v>66</v>
      </c>
      <c r="C164" s="38">
        <v>2500000</v>
      </c>
      <c r="D164" s="7">
        <v>2079521.43</v>
      </c>
      <c r="E164" s="7">
        <f t="shared" si="8"/>
      </c>
      <c r="F164" s="9">
        <f t="shared" si="9"/>
        <v>420478.57000000007</v>
      </c>
      <c r="G164" s="30">
        <v>420478.57</v>
      </c>
    </row>
    <row r="165" spans="1:7" ht="12.75">
      <c r="A165" s="18"/>
      <c r="B165" s="6" t="s">
        <v>1</v>
      </c>
      <c r="C165" s="38"/>
      <c r="D165" s="7"/>
      <c r="E165" s="7">
        <f t="shared" si="8"/>
      </c>
      <c r="F165" s="9">
        <f t="shared" si="9"/>
      </c>
      <c r="G165" s="30"/>
    </row>
    <row r="166" spans="1:6" ht="12.75">
      <c r="A166" s="18"/>
      <c r="B166" s="21" t="s">
        <v>270</v>
      </c>
      <c r="C166" s="42"/>
      <c r="D166" s="26"/>
      <c r="E166" s="26"/>
      <c r="F166" s="27"/>
    </row>
    <row r="167" spans="1:6" ht="12.75">
      <c r="A167" s="18"/>
      <c r="B167" s="21" t="s">
        <v>271</v>
      </c>
      <c r="C167" s="43">
        <f>SUM(C125:C165)</f>
        <v>212000000</v>
      </c>
      <c r="D167" s="28">
        <f>SUM(D125:D165)</f>
        <v>220538074.94000003</v>
      </c>
      <c r="E167" s="28">
        <f>SUM(E125:E165)</f>
        <v>23730029.470000014</v>
      </c>
      <c r="F167" s="29">
        <f>SUM(F125:F165)</f>
        <v>15191954.530000001</v>
      </c>
    </row>
    <row r="168" spans="2:7" ht="12.75">
      <c r="B168" s="33" t="s">
        <v>3</v>
      </c>
      <c r="C168" s="40"/>
      <c r="D168" s="30"/>
      <c r="E168" s="60">
        <f>IF(D167&gt;C167,D167-C167,"")</f>
        <v>8538074.940000027</v>
      </c>
      <c r="F168" s="46">
        <f>IF(C167&gt;D167,C167-D167,"")</f>
      </c>
      <c r="G168" s="49">
        <f>E167-F167</f>
        <v>8538074.940000013</v>
      </c>
    </row>
    <row r="169" spans="2:6" ht="12.75">
      <c r="B169" s="33"/>
      <c r="C169" s="40"/>
      <c r="D169" s="30"/>
      <c r="E169" s="30"/>
      <c r="F169" s="30"/>
    </row>
    <row r="170" spans="2:6" ht="12.75">
      <c r="B170" s="33"/>
      <c r="C170" s="40"/>
      <c r="D170" s="30"/>
      <c r="E170" s="30"/>
      <c r="F170" s="30"/>
    </row>
    <row r="171" spans="2:6" ht="12.75">
      <c r="B171" s="33"/>
      <c r="C171" s="40"/>
      <c r="D171" s="30"/>
      <c r="E171" s="30"/>
      <c r="F171" s="30"/>
    </row>
    <row r="172" spans="2:6" ht="12.75">
      <c r="B172" s="33"/>
      <c r="C172" s="40"/>
      <c r="D172" s="30"/>
      <c r="E172" s="30"/>
      <c r="F172" s="30"/>
    </row>
    <row r="173" spans="2:6" ht="12.75">
      <c r="B173" s="33"/>
      <c r="C173" s="40"/>
      <c r="D173" s="30"/>
      <c r="E173" s="30"/>
      <c r="F173" s="30"/>
    </row>
    <row r="174" spans="1:6" ht="12.75">
      <c r="A174" s="18"/>
      <c r="B174" s="23"/>
      <c r="C174" s="38"/>
      <c r="D174" s="7"/>
      <c r="E174" s="7"/>
      <c r="F174" s="9"/>
    </row>
    <row r="175" spans="1:6" ht="12.75">
      <c r="A175" s="18"/>
      <c r="B175" s="21" t="s">
        <v>272</v>
      </c>
      <c r="C175" s="38"/>
      <c r="D175" s="7"/>
      <c r="E175" s="7"/>
      <c r="F175" s="9"/>
    </row>
    <row r="176" spans="1:6" ht="12.75">
      <c r="A176" s="18"/>
      <c r="B176" s="21" t="s">
        <v>257</v>
      </c>
      <c r="C176" s="38"/>
      <c r="D176" s="7"/>
      <c r="E176" s="7"/>
      <c r="F176" s="9"/>
    </row>
    <row r="177" spans="1:6" ht="12.75" customHeight="1">
      <c r="A177" s="18"/>
      <c r="B177" s="22"/>
      <c r="C177" s="38"/>
      <c r="D177" s="7"/>
      <c r="E177" s="7"/>
      <c r="F177" s="9"/>
    </row>
    <row r="178" spans="1:6" ht="12.75">
      <c r="A178" s="18"/>
      <c r="B178" s="21" t="s">
        <v>273</v>
      </c>
      <c r="C178" s="38"/>
      <c r="D178" s="7"/>
      <c r="E178" s="7"/>
      <c r="F178" s="9"/>
    </row>
    <row r="179" spans="1:6" ht="12.75">
      <c r="A179" s="18"/>
      <c r="B179" s="6"/>
      <c r="C179" s="38"/>
      <c r="D179" s="7"/>
      <c r="E179" s="7"/>
      <c r="F179" s="9"/>
    </row>
    <row r="180" spans="1:7" ht="12.75">
      <c r="A180" s="19" t="s">
        <v>193</v>
      </c>
      <c r="B180" s="6" t="s">
        <v>67</v>
      </c>
      <c r="C180" s="38">
        <v>36000000</v>
      </c>
      <c r="D180" s="7">
        <v>33701992.11</v>
      </c>
      <c r="E180" s="7">
        <f aca="true" t="shared" si="10" ref="E180:E227">IF(D180&gt;C180,D180-C180,"")</f>
      </c>
      <c r="F180" s="9">
        <f aca="true" t="shared" si="11" ref="F180:F227">IF(C180&gt;D180,C180-D180,"")</f>
        <v>2298007.8900000006</v>
      </c>
      <c r="G180" s="30">
        <v>2298007.89</v>
      </c>
    </row>
    <row r="181" spans="1:7" ht="12.75">
      <c r="A181" s="19" t="s">
        <v>194</v>
      </c>
      <c r="B181" s="6" t="s">
        <v>68</v>
      </c>
      <c r="C181" s="38">
        <v>6000000</v>
      </c>
      <c r="D181" s="7">
        <v>4208907.45</v>
      </c>
      <c r="E181" s="7">
        <f t="shared" si="10"/>
      </c>
      <c r="F181" s="9">
        <f t="shared" si="11"/>
        <v>1791092.5499999998</v>
      </c>
      <c r="G181" s="30">
        <v>1791092.55</v>
      </c>
    </row>
    <row r="182" spans="1:7" ht="12.75">
      <c r="A182" s="19" t="s">
        <v>195</v>
      </c>
      <c r="B182" s="6" t="s">
        <v>69</v>
      </c>
      <c r="C182" s="38">
        <v>88000000</v>
      </c>
      <c r="D182" s="7">
        <v>92369769.14</v>
      </c>
      <c r="E182" s="7">
        <f t="shared" si="10"/>
        <v>4369769.140000001</v>
      </c>
      <c r="F182" s="9">
        <f t="shared" si="11"/>
      </c>
      <c r="G182" s="30">
        <v>-4369769.14</v>
      </c>
    </row>
    <row r="183" spans="1:7" ht="12.75">
      <c r="A183" s="19" t="s">
        <v>196</v>
      </c>
      <c r="B183" s="6" t="s">
        <v>169</v>
      </c>
      <c r="C183" s="38"/>
      <c r="D183" s="7"/>
      <c r="E183" s="7">
        <f t="shared" si="10"/>
      </c>
      <c r="F183" s="9">
        <f t="shared" si="11"/>
      </c>
      <c r="G183" s="30"/>
    </row>
    <row r="184" spans="1:7" ht="12.75">
      <c r="A184" s="19"/>
      <c r="B184" s="6" t="s">
        <v>170</v>
      </c>
      <c r="C184" s="38">
        <v>350000</v>
      </c>
      <c r="D184" s="7">
        <v>416956</v>
      </c>
      <c r="E184" s="7">
        <f t="shared" si="10"/>
        <v>66956</v>
      </c>
      <c r="F184" s="9">
        <f t="shared" si="11"/>
      </c>
      <c r="G184" s="30">
        <v>-66956</v>
      </c>
    </row>
    <row r="185" spans="1:7" ht="12.75">
      <c r="A185" s="19" t="s">
        <v>197</v>
      </c>
      <c r="B185" s="6" t="s">
        <v>45</v>
      </c>
      <c r="C185" s="38">
        <v>250000</v>
      </c>
      <c r="D185" s="7">
        <v>104175.05</v>
      </c>
      <c r="E185" s="7">
        <f t="shared" si="10"/>
      </c>
      <c r="F185" s="9">
        <f t="shared" si="11"/>
        <v>145824.95</v>
      </c>
      <c r="G185" s="30">
        <v>145824.95</v>
      </c>
    </row>
    <row r="186" spans="1:7" ht="12.75" customHeight="1">
      <c r="A186" s="18"/>
      <c r="B186" s="6"/>
      <c r="C186" s="38"/>
      <c r="D186" s="7"/>
      <c r="E186" s="7">
        <f t="shared" si="10"/>
      </c>
      <c r="F186" s="9">
        <f t="shared" si="11"/>
      </c>
      <c r="G186" s="30"/>
    </row>
    <row r="187" spans="1:7" ht="12.75">
      <c r="A187" s="18"/>
      <c r="B187" s="21" t="s">
        <v>274</v>
      </c>
      <c r="C187" s="38"/>
      <c r="D187" s="7"/>
      <c r="E187" s="7">
        <f t="shared" si="10"/>
      </c>
      <c r="F187" s="9">
        <f t="shared" si="11"/>
      </c>
      <c r="G187" s="30"/>
    </row>
    <row r="188" spans="1:7" ht="12.75" customHeight="1">
      <c r="A188" s="18"/>
      <c r="B188" s="6"/>
      <c r="C188" s="38"/>
      <c r="D188" s="7"/>
      <c r="E188" s="7">
        <f t="shared" si="10"/>
      </c>
      <c r="F188" s="9">
        <f t="shared" si="11"/>
      </c>
      <c r="G188" s="30"/>
    </row>
    <row r="189" spans="1:7" ht="12.75">
      <c r="A189" s="19" t="s">
        <v>193</v>
      </c>
      <c r="B189" s="6" t="s">
        <v>171</v>
      </c>
      <c r="C189" s="38"/>
      <c r="D189" s="7"/>
      <c r="E189" s="7">
        <f t="shared" si="10"/>
      </c>
      <c r="F189" s="9">
        <f t="shared" si="11"/>
      </c>
      <c r="G189" s="30"/>
    </row>
    <row r="190" spans="1:7" ht="12.75">
      <c r="A190" s="19"/>
      <c r="B190" s="6" t="s">
        <v>172</v>
      </c>
      <c r="C190" s="38">
        <v>4500000</v>
      </c>
      <c r="D190" s="7">
        <v>3603000</v>
      </c>
      <c r="E190" s="7">
        <f t="shared" si="10"/>
      </c>
      <c r="F190" s="9">
        <f t="shared" si="11"/>
        <v>897000</v>
      </c>
      <c r="G190" s="30">
        <v>897000</v>
      </c>
    </row>
    <row r="191" spans="1:7" ht="12.75" customHeight="1">
      <c r="A191" s="18"/>
      <c r="B191" s="6"/>
      <c r="C191" s="38"/>
      <c r="D191" s="7"/>
      <c r="E191" s="7">
        <f t="shared" si="10"/>
      </c>
      <c r="F191" s="9">
        <f t="shared" si="11"/>
      </c>
      <c r="G191" s="30"/>
    </row>
    <row r="192" spans="1:7" ht="12.75">
      <c r="A192" s="18"/>
      <c r="B192" s="21" t="s">
        <v>275</v>
      </c>
      <c r="C192" s="38"/>
      <c r="D192" s="7"/>
      <c r="E192" s="7">
        <f t="shared" si="10"/>
      </c>
      <c r="F192" s="9">
        <f t="shared" si="11"/>
      </c>
      <c r="G192" s="30"/>
    </row>
    <row r="193" spans="1:7" ht="12.75" customHeight="1">
      <c r="A193" s="18"/>
      <c r="B193" s="6"/>
      <c r="C193" s="38"/>
      <c r="D193" s="7"/>
      <c r="E193" s="7">
        <f t="shared" si="10"/>
      </c>
      <c r="F193" s="9">
        <f t="shared" si="11"/>
      </c>
      <c r="G193" s="30"/>
    </row>
    <row r="194" spans="1:7" ht="12.75">
      <c r="A194" s="19" t="s">
        <v>193</v>
      </c>
      <c r="B194" s="6" t="s">
        <v>70</v>
      </c>
      <c r="C194" s="38">
        <v>5000000</v>
      </c>
      <c r="D194" s="7">
        <v>5014484.7</v>
      </c>
      <c r="E194" s="7">
        <f t="shared" si="10"/>
        <v>14484.700000000186</v>
      </c>
      <c r="F194" s="9">
        <f t="shared" si="11"/>
      </c>
      <c r="G194" s="30">
        <v>-14484.7</v>
      </c>
    </row>
    <row r="195" spans="1:7" ht="12.75" customHeight="1">
      <c r="A195" s="19"/>
      <c r="B195" s="6"/>
      <c r="C195" s="38"/>
      <c r="D195" s="7"/>
      <c r="E195" s="7">
        <f t="shared" si="10"/>
      </c>
      <c r="F195" s="9">
        <f t="shared" si="11"/>
      </c>
      <c r="G195" s="30"/>
    </row>
    <row r="196" spans="1:7" ht="12.75">
      <c r="A196" s="18"/>
      <c r="B196" s="21" t="s">
        <v>276</v>
      </c>
      <c r="C196" s="38"/>
      <c r="D196" s="7"/>
      <c r="E196" s="7">
        <f t="shared" si="10"/>
      </c>
      <c r="F196" s="9">
        <f t="shared" si="11"/>
      </c>
      <c r="G196" s="30"/>
    </row>
    <row r="197" spans="1:7" ht="12.75" customHeight="1">
      <c r="A197" s="18"/>
      <c r="B197" s="6"/>
      <c r="C197" s="38"/>
      <c r="D197" s="7"/>
      <c r="E197" s="7">
        <f t="shared" si="10"/>
      </c>
      <c r="F197" s="9">
        <f t="shared" si="11"/>
      </c>
      <c r="G197" s="30"/>
    </row>
    <row r="198" spans="1:7" ht="12.75">
      <c r="A198" s="19" t="s">
        <v>193</v>
      </c>
      <c r="B198" s="6" t="s">
        <v>71</v>
      </c>
      <c r="C198" s="38">
        <v>5000000</v>
      </c>
      <c r="D198" s="7">
        <v>4593100</v>
      </c>
      <c r="E198" s="7">
        <f t="shared" si="10"/>
      </c>
      <c r="F198" s="9">
        <f t="shared" si="11"/>
        <v>406900</v>
      </c>
      <c r="G198" s="30">
        <v>406900</v>
      </c>
    </row>
    <row r="199" spans="1:7" ht="12.75" customHeight="1">
      <c r="A199" s="18"/>
      <c r="B199" s="6"/>
      <c r="C199" s="38"/>
      <c r="D199" s="7"/>
      <c r="E199" s="7">
        <f t="shared" si="10"/>
      </c>
      <c r="F199" s="9">
        <f t="shared" si="11"/>
      </c>
      <c r="G199" s="30"/>
    </row>
    <row r="200" spans="1:7" ht="12.75">
      <c r="A200" s="18"/>
      <c r="B200" s="21" t="s">
        <v>277</v>
      </c>
      <c r="C200" s="38"/>
      <c r="D200" s="7"/>
      <c r="E200" s="7">
        <f t="shared" si="10"/>
      </c>
      <c r="F200" s="9">
        <f t="shared" si="11"/>
      </c>
      <c r="G200" s="30"/>
    </row>
    <row r="201" spans="1:7" ht="12.75" customHeight="1">
      <c r="A201" s="18"/>
      <c r="B201" s="6"/>
      <c r="C201" s="38"/>
      <c r="D201" s="7"/>
      <c r="E201" s="7">
        <f t="shared" si="10"/>
      </c>
      <c r="F201" s="9">
        <f t="shared" si="11"/>
      </c>
      <c r="G201" s="30"/>
    </row>
    <row r="202" spans="1:7" ht="12.75">
      <c r="A202" s="19" t="s">
        <v>193</v>
      </c>
      <c r="B202" s="6" t="s">
        <v>72</v>
      </c>
      <c r="C202" s="38">
        <v>60000000</v>
      </c>
      <c r="D202" s="7">
        <v>50966713.43</v>
      </c>
      <c r="E202" s="7">
        <f t="shared" si="10"/>
      </c>
      <c r="F202" s="9">
        <f t="shared" si="11"/>
        <v>9033286.57</v>
      </c>
      <c r="G202" s="30">
        <v>9033286.57</v>
      </c>
    </row>
    <row r="203" spans="1:7" ht="12.75">
      <c r="A203" s="19" t="s">
        <v>194</v>
      </c>
      <c r="B203" s="6" t="s">
        <v>73</v>
      </c>
      <c r="C203" s="38">
        <v>3500000</v>
      </c>
      <c r="D203" s="7">
        <v>1524691.25</v>
      </c>
      <c r="E203" s="7">
        <f t="shared" si="10"/>
      </c>
      <c r="F203" s="9">
        <f t="shared" si="11"/>
        <v>1975308.75</v>
      </c>
      <c r="G203" s="30">
        <v>1975308.75</v>
      </c>
    </row>
    <row r="204" spans="1:7" ht="12.75">
      <c r="A204" s="19" t="s">
        <v>195</v>
      </c>
      <c r="B204" s="6" t="s">
        <v>74</v>
      </c>
      <c r="C204" s="38">
        <v>45000000</v>
      </c>
      <c r="D204" s="7">
        <v>37865067</v>
      </c>
      <c r="E204" s="7">
        <f t="shared" si="10"/>
      </c>
      <c r="F204" s="9">
        <f t="shared" si="11"/>
        <v>7134933</v>
      </c>
      <c r="G204" s="30">
        <v>7134933</v>
      </c>
    </row>
    <row r="205" spans="1:7" ht="12.75">
      <c r="A205" s="19" t="s">
        <v>196</v>
      </c>
      <c r="B205" s="6" t="s">
        <v>75</v>
      </c>
      <c r="C205" s="38">
        <v>5000000</v>
      </c>
      <c r="D205" s="7">
        <v>30300</v>
      </c>
      <c r="E205" s="7">
        <f t="shared" si="10"/>
      </c>
      <c r="F205" s="9">
        <f t="shared" si="11"/>
        <v>4969700</v>
      </c>
      <c r="G205" s="30">
        <v>4969700</v>
      </c>
    </row>
    <row r="206" spans="1:7" ht="12.75">
      <c r="A206" s="19" t="s">
        <v>197</v>
      </c>
      <c r="B206" s="6" t="s">
        <v>45</v>
      </c>
      <c r="C206" s="38">
        <v>10000000</v>
      </c>
      <c r="D206" s="7">
        <v>5937424.38</v>
      </c>
      <c r="E206" s="7">
        <f t="shared" si="10"/>
      </c>
      <c r="F206" s="9">
        <f t="shared" si="11"/>
        <v>4062575.62</v>
      </c>
      <c r="G206" s="30">
        <v>4062575.62</v>
      </c>
    </row>
    <row r="207" spans="1:7" ht="12.75" customHeight="1">
      <c r="A207" s="18"/>
      <c r="B207" s="6"/>
      <c r="C207" s="38"/>
      <c r="D207" s="7"/>
      <c r="E207" s="7">
        <f t="shared" si="10"/>
      </c>
      <c r="F207" s="9">
        <f t="shared" si="11"/>
      </c>
      <c r="G207" s="30"/>
    </row>
    <row r="208" spans="1:7" ht="12.75">
      <c r="A208" s="18"/>
      <c r="B208" s="21" t="s">
        <v>278</v>
      </c>
      <c r="C208" s="38"/>
      <c r="D208" s="7"/>
      <c r="E208" s="7">
        <f t="shared" si="10"/>
      </c>
      <c r="F208" s="9">
        <f t="shared" si="11"/>
      </c>
      <c r="G208" s="30"/>
    </row>
    <row r="209" spans="1:7" ht="12.75" customHeight="1">
      <c r="A209" s="18"/>
      <c r="B209" s="6"/>
      <c r="C209" s="38"/>
      <c r="D209" s="7"/>
      <c r="E209" s="7">
        <f t="shared" si="10"/>
      </c>
      <c r="F209" s="9">
        <f t="shared" si="11"/>
      </c>
      <c r="G209" s="30"/>
    </row>
    <row r="210" spans="1:7" ht="12.75">
      <c r="A210" s="19" t="s">
        <v>193</v>
      </c>
      <c r="B210" s="6" t="s">
        <v>76</v>
      </c>
      <c r="C210" s="38">
        <v>5000000</v>
      </c>
      <c r="D210" s="7">
        <v>2347065.5</v>
      </c>
      <c r="E210" s="7">
        <f t="shared" si="10"/>
      </c>
      <c r="F210" s="9">
        <f t="shared" si="11"/>
        <v>2652934.5</v>
      </c>
      <c r="G210" s="30">
        <v>2652934.5</v>
      </c>
    </row>
    <row r="211" spans="1:7" ht="10.5" customHeight="1">
      <c r="A211" s="18"/>
      <c r="B211" s="6"/>
      <c r="C211" s="38"/>
      <c r="D211" s="7"/>
      <c r="E211" s="7">
        <f t="shared" si="10"/>
      </c>
      <c r="F211" s="9">
        <f t="shared" si="11"/>
      </c>
      <c r="G211" s="30"/>
    </row>
    <row r="212" spans="1:7" ht="12.75">
      <c r="A212" s="18"/>
      <c r="B212" s="21" t="s">
        <v>279</v>
      </c>
      <c r="C212" s="38"/>
      <c r="D212" s="7"/>
      <c r="E212" s="7">
        <f t="shared" si="10"/>
      </c>
      <c r="F212" s="9">
        <f t="shared" si="11"/>
      </c>
      <c r="G212" s="30"/>
    </row>
    <row r="213" spans="1:7" ht="12.75" customHeight="1">
      <c r="A213" s="18"/>
      <c r="B213" s="6"/>
      <c r="C213" s="38"/>
      <c r="D213" s="7"/>
      <c r="E213" s="7">
        <f t="shared" si="10"/>
      </c>
      <c r="F213" s="9">
        <f t="shared" si="11"/>
      </c>
      <c r="G213" s="30"/>
    </row>
    <row r="214" spans="1:7" ht="12.75">
      <c r="A214" s="19" t="s">
        <v>193</v>
      </c>
      <c r="B214" s="6" t="s">
        <v>77</v>
      </c>
      <c r="C214" s="38">
        <v>2200000</v>
      </c>
      <c r="D214" s="7">
        <v>1923610</v>
      </c>
      <c r="E214" s="7">
        <f t="shared" si="10"/>
      </c>
      <c r="F214" s="9">
        <f t="shared" si="11"/>
        <v>276390</v>
      </c>
      <c r="G214" s="30">
        <v>276390</v>
      </c>
    </row>
    <row r="215" spans="1:7" ht="12.75">
      <c r="A215" s="19" t="s">
        <v>194</v>
      </c>
      <c r="B215" s="6" t="s">
        <v>78</v>
      </c>
      <c r="C215" s="38">
        <v>600000</v>
      </c>
      <c r="D215" s="7">
        <v>488707.5</v>
      </c>
      <c r="E215" s="7">
        <f t="shared" si="10"/>
      </c>
      <c r="F215" s="9">
        <f t="shared" si="11"/>
        <v>111292.5</v>
      </c>
      <c r="G215" s="30">
        <v>111292.5</v>
      </c>
    </row>
    <row r="216" spans="1:7" ht="12.75">
      <c r="A216" s="19" t="s">
        <v>195</v>
      </c>
      <c r="B216" s="6" t="s">
        <v>79</v>
      </c>
      <c r="C216" s="38">
        <v>1000000</v>
      </c>
      <c r="D216" s="7">
        <v>893800</v>
      </c>
      <c r="E216" s="7">
        <f t="shared" si="10"/>
      </c>
      <c r="F216" s="9">
        <f t="shared" si="11"/>
        <v>106200</v>
      </c>
      <c r="G216" s="30">
        <v>106200</v>
      </c>
    </row>
    <row r="217" spans="1:7" ht="12.75">
      <c r="A217" s="19" t="s">
        <v>196</v>
      </c>
      <c r="B217" s="6" t="s">
        <v>80</v>
      </c>
      <c r="C217" s="38">
        <v>300000</v>
      </c>
      <c r="D217" s="7">
        <v>370492.22</v>
      </c>
      <c r="E217" s="7">
        <f t="shared" si="10"/>
        <v>70492.21999999997</v>
      </c>
      <c r="F217" s="9">
        <f t="shared" si="11"/>
      </c>
      <c r="G217" s="30">
        <v>-70492.22</v>
      </c>
    </row>
    <row r="218" spans="1:7" ht="12.75">
      <c r="A218" s="19" t="s">
        <v>210</v>
      </c>
      <c r="B218" s="6" t="s">
        <v>81</v>
      </c>
      <c r="C218" s="38">
        <v>2200000</v>
      </c>
      <c r="D218" s="7">
        <v>2857320</v>
      </c>
      <c r="E218" s="7">
        <f t="shared" si="10"/>
        <v>657320</v>
      </c>
      <c r="F218" s="9">
        <f t="shared" si="11"/>
      </c>
      <c r="G218" s="30">
        <v>-657320</v>
      </c>
    </row>
    <row r="219" spans="1:7" ht="12.75">
      <c r="A219" s="19" t="s">
        <v>197</v>
      </c>
      <c r="B219" s="6" t="s">
        <v>45</v>
      </c>
      <c r="C219" s="38">
        <v>2000000</v>
      </c>
      <c r="D219" s="7">
        <v>4633897.33</v>
      </c>
      <c r="E219" s="7">
        <f t="shared" si="10"/>
        <v>2633897.33</v>
      </c>
      <c r="F219" s="9">
        <f t="shared" si="11"/>
      </c>
      <c r="G219" s="30">
        <v>-2633897.33</v>
      </c>
    </row>
    <row r="220" spans="1:7" ht="12.75" customHeight="1">
      <c r="A220" s="18"/>
      <c r="B220" s="6"/>
      <c r="C220" s="38"/>
      <c r="D220" s="7"/>
      <c r="E220" s="7">
        <f t="shared" si="10"/>
      </c>
      <c r="F220" s="9">
        <f t="shared" si="11"/>
      </c>
      <c r="G220" s="30"/>
    </row>
    <row r="221" spans="1:7" ht="12.75">
      <c r="A221" s="18"/>
      <c r="B221" s="21" t="s">
        <v>280</v>
      </c>
      <c r="C221" s="38"/>
      <c r="D221" s="7"/>
      <c r="E221" s="7">
        <f t="shared" si="10"/>
      </c>
      <c r="F221" s="9">
        <f t="shared" si="11"/>
      </c>
      <c r="G221" s="30"/>
    </row>
    <row r="222" spans="1:7" ht="12.75" customHeight="1">
      <c r="A222" s="18"/>
      <c r="B222" s="6"/>
      <c r="C222" s="38"/>
      <c r="D222" s="7"/>
      <c r="E222" s="7">
        <f t="shared" si="10"/>
      </c>
      <c r="F222" s="9">
        <f t="shared" si="11"/>
      </c>
      <c r="G222" s="30"/>
    </row>
    <row r="223" spans="1:7" ht="12.75" customHeight="1">
      <c r="A223" s="19" t="s">
        <v>193</v>
      </c>
      <c r="B223" s="6" t="s">
        <v>82</v>
      </c>
      <c r="C223" s="38">
        <v>130000</v>
      </c>
      <c r="D223" s="7">
        <v>145911.09</v>
      </c>
      <c r="E223" s="7">
        <f t="shared" si="10"/>
        <v>15911.089999999997</v>
      </c>
      <c r="F223" s="9">
        <f t="shared" si="11"/>
      </c>
      <c r="G223" s="30">
        <v>-15911.09</v>
      </c>
    </row>
    <row r="224" spans="1:7" ht="12.75">
      <c r="A224" s="19" t="s">
        <v>194</v>
      </c>
      <c r="B224" s="6" t="s">
        <v>83</v>
      </c>
      <c r="C224" s="38">
        <v>2350000</v>
      </c>
      <c r="D224" s="7">
        <v>2462266</v>
      </c>
      <c r="E224" s="7">
        <f t="shared" si="10"/>
        <v>112266</v>
      </c>
      <c r="F224" s="9">
        <f t="shared" si="11"/>
      </c>
      <c r="G224" s="30">
        <v>-112266</v>
      </c>
    </row>
    <row r="225" spans="1:7" ht="12.75">
      <c r="A225" s="19" t="s">
        <v>195</v>
      </c>
      <c r="B225" s="6" t="s">
        <v>84</v>
      </c>
      <c r="C225" s="38">
        <v>350000</v>
      </c>
      <c r="D225" s="7">
        <v>5763.9</v>
      </c>
      <c r="E225" s="7">
        <f t="shared" si="10"/>
      </c>
      <c r="F225" s="9">
        <f t="shared" si="11"/>
        <v>344236.1</v>
      </c>
      <c r="G225" s="30">
        <v>344236.1</v>
      </c>
    </row>
    <row r="226" spans="1:7" ht="12.75">
      <c r="A226" s="19" t="s">
        <v>196</v>
      </c>
      <c r="B226" s="6" t="s">
        <v>85</v>
      </c>
      <c r="C226" s="38">
        <v>180000</v>
      </c>
      <c r="D226" s="7">
        <v>418159</v>
      </c>
      <c r="E226" s="7">
        <f t="shared" si="10"/>
        <v>238159</v>
      </c>
      <c r="F226" s="9">
        <f t="shared" si="11"/>
      </c>
      <c r="G226" s="30">
        <v>-238159</v>
      </c>
    </row>
    <row r="227" spans="1:7" ht="12.75">
      <c r="A227" s="19" t="s">
        <v>210</v>
      </c>
      <c r="B227" s="6" t="s">
        <v>86</v>
      </c>
      <c r="C227" s="38">
        <v>1200000</v>
      </c>
      <c r="D227" s="7">
        <v>950079</v>
      </c>
      <c r="E227" s="7">
        <f t="shared" si="10"/>
      </c>
      <c r="F227" s="9">
        <f t="shared" si="11"/>
        <v>249921</v>
      </c>
      <c r="G227" s="30">
        <v>249921</v>
      </c>
    </row>
    <row r="228" spans="1:6" ht="12.75">
      <c r="A228" s="19"/>
      <c r="B228" s="23" t="s">
        <v>168</v>
      </c>
      <c r="C228" s="39">
        <f>SUM(C180:C227)</f>
        <v>286110000</v>
      </c>
      <c r="D228" s="24">
        <f>SUM(D180:D227)</f>
        <v>257833652.05</v>
      </c>
      <c r="E228" s="24">
        <f>SUM(E180:E227)</f>
        <v>8179255.48</v>
      </c>
      <c r="F228" s="25">
        <f>SUM(F180:F227)</f>
        <v>36455603.43</v>
      </c>
    </row>
    <row r="229" spans="1:6" ht="12.75">
      <c r="A229" s="32"/>
      <c r="B229" s="3"/>
      <c r="C229" s="40"/>
      <c r="D229" s="30"/>
      <c r="E229" s="30"/>
      <c r="F229" s="30"/>
    </row>
    <row r="230" spans="1:6" ht="12.75">
      <c r="A230" s="19"/>
      <c r="B230" s="6"/>
      <c r="C230" s="38"/>
      <c r="D230" s="7"/>
      <c r="E230" s="7"/>
      <c r="F230" s="9"/>
    </row>
    <row r="231" spans="1:6" ht="12.75">
      <c r="A231" s="19"/>
      <c r="B231" s="21" t="s">
        <v>272</v>
      </c>
      <c r="C231" s="38"/>
      <c r="D231" s="7"/>
      <c r="E231" s="7"/>
      <c r="F231" s="9"/>
    </row>
    <row r="232" spans="1:6" ht="12.75">
      <c r="A232" s="19"/>
      <c r="B232" s="21" t="s">
        <v>281</v>
      </c>
      <c r="C232" s="38"/>
      <c r="D232" s="7"/>
      <c r="E232" s="7"/>
      <c r="F232" s="9"/>
    </row>
    <row r="233" spans="1:6" ht="12.75">
      <c r="A233" s="19"/>
      <c r="B233" s="21"/>
      <c r="C233" s="38"/>
      <c r="D233" s="7"/>
      <c r="E233" s="7"/>
      <c r="F233" s="9"/>
    </row>
    <row r="234" spans="1:6" ht="12.75">
      <c r="A234" s="19"/>
      <c r="B234" s="23" t="s">
        <v>181</v>
      </c>
      <c r="C234" s="38">
        <f>C228</f>
        <v>286110000</v>
      </c>
      <c r="D234" s="7">
        <f>D228</f>
        <v>257833652.05</v>
      </c>
      <c r="E234" s="7">
        <f>E228</f>
        <v>8179255.48</v>
      </c>
      <c r="F234" s="9">
        <f>F228</f>
        <v>36455603.43</v>
      </c>
    </row>
    <row r="235" spans="1:6" ht="12.75">
      <c r="A235" s="19"/>
      <c r="B235" s="21"/>
      <c r="C235" s="38"/>
      <c r="D235" s="7"/>
      <c r="E235" s="7"/>
      <c r="F235" s="9"/>
    </row>
    <row r="236" spans="1:6" ht="12.75">
      <c r="A236" s="19"/>
      <c r="B236" s="21" t="s">
        <v>282</v>
      </c>
      <c r="C236" s="38"/>
      <c r="D236" s="7"/>
      <c r="E236" s="7"/>
      <c r="F236" s="9"/>
    </row>
    <row r="237" spans="1:6" ht="12.75">
      <c r="A237" s="19" t="s">
        <v>211</v>
      </c>
      <c r="B237" s="6" t="s">
        <v>188</v>
      </c>
      <c r="C237" s="38"/>
      <c r="D237" s="7"/>
      <c r="E237" s="7"/>
      <c r="F237" s="9"/>
    </row>
    <row r="238" spans="1:7" ht="12.75">
      <c r="A238" s="19"/>
      <c r="B238" s="6" t="s">
        <v>87</v>
      </c>
      <c r="C238" s="38">
        <v>60000000</v>
      </c>
      <c r="D238" s="7">
        <v>62137384.83</v>
      </c>
      <c r="E238" s="7">
        <f aca="true" t="shared" si="12" ref="E238:E280">IF(D238&gt;C238,D238-C238,"")</f>
        <v>2137384.829999998</v>
      </c>
      <c r="F238" s="9">
        <f aca="true" t="shared" si="13" ref="F238:F280">IF(C238&gt;D238,C238-D238,"")</f>
      </c>
      <c r="G238" s="30">
        <v>-2137384.83</v>
      </c>
    </row>
    <row r="239" spans="1:7" ht="12.75">
      <c r="A239" s="19" t="s">
        <v>212</v>
      </c>
      <c r="B239" s="6" t="s">
        <v>187</v>
      </c>
      <c r="C239" s="38"/>
      <c r="D239" s="7"/>
      <c r="E239" s="7"/>
      <c r="F239" s="9"/>
      <c r="G239" s="30"/>
    </row>
    <row r="240" spans="1:7" ht="12.75">
      <c r="A240" s="19"/>
      <c r="B240" s="6" t="s">
        <v>88</v>
      </c>
      <c r="C240" s="38">
        <v>50000</v>
      </c>
      <c r="D240" s="7">
        <v>30000</v>
      </c>
      <c r="E240" s="7">
        <f t="shared" si="12"/>
      </c>
      <c r="F240" s="9">
        <f t="shared" si="13"/>
        <v>20000</v>
      </c>
      <c r="G240" s="30">
        <v>20000</v>
      </c>
    </row>
    <row r="241" spans="1:7" ht="12.75">
      <c r="A241" s="19" t="s">
        <v>213</v>
      </c>
      <c r="B241" s="6" t="s">
        <v>89</v>
      </c>
      <c r="C241" s="38">
        <v>33000000</v>
      </c>
      <c r="D241" s="7">
        <v>32346393.94</v>
      </c>
      <c r="E241" s="7">
        <f t="shared" si="12"/>
      </c>
      <c r="F241" s="9">
        <f t="shared" si="13"/>
        <v>653606.0599999987</v>
      </c>
      <c r="G241" s="30">
        <v>653606.06</v>
      </c>
    </row>
    <row r="242" spans="1:7" ht="12.75">
      <c r="A242" s="19" t="s">
        <v>214</v>
      </c>
      <c r="B242" s="6" t="s">
        <v>90</v>
      </c>
      <c r="C242" s="38"/>
      <c r="D242" s="7"/>
      <c r="E242" s="7">
        <f t="shared" si="12"/>
      </c>
      <c r="F242" s="9">
        <f t="shared" si="13"/>
      </c>
      <c r="G242" s="30"/>
    </row>
    <row r="243" spans="1:7" ht="12.75">
      <c r="A243" s="19"/>
      <c r="B243" s="6" t="s">
        <v>91</v>
      </c>
      <c r="C243" s="38">
        <v>190000</v>
      </c>
      <c r="D243" s="7">
        <v>29548.26</v>
      </c>
      <c r="E243" s="7">
        <f t="shared" si="12"/>
      </c>
      <c r="F243" s="9">
        <f t="shared" si="13"/>
        <v>160451.74</v>
      </c>
      <c r="G243" s="30">
        <v>160451.74</v>
      </c>
    </row>
    <row r="244" spans="1:7" ht="12.75">
      <c r="A244" s="19" t="s">
        <v>215</v>
      </c>
      <c r="B244" s="6" t="s">
        <v>92</v>
      </c>
      <c r="C244" s="38">
        <v>2400000</v>
      </c>
      <c r="D244" s="7">
        <v>1418038.5</v>
      </c>
      <c r="E244" s="7">
        <f t="shared" si="12"/>
      </c>
      <c r="F244" s="9">
        <f t="shared" si="13"/>
        <v>981961.5</v>
      </c>
      <c r="G244" s="30">
        <v>981961.5</v>
      </c>
    </row>
    <row r="245" spans="1:7" ht="12.75">
      <c r="A245" s="19" t="s">
        <v>216</v>
      </c>
      <c r="B245" s="6" t="s">
        <v>93</v>
      </c>
      <c r="C245" s="38"/>
      <c r="D245" s="7"/>
      <c r="E245" s="7">
        <f t="shared" si="12"/>
      </c>
      <c r="F245" s="9">
        <f t="shared" si="13"/>
      </c>
      <c r="G245" s="30"/>
    </row>
    <row r="246" spans="1:7" ht="12.75">
      <c r="A246" s="19"/>
      <c r="B246" s="6" t="s">
        <v>94</v>
      </c>
      <c r="C246" s="38">
        <v>4750000</v>
      </c>
      <c r="D246" s="7">
        <v>3714421.12</v>
      </c>
      <c r="E246" s="7">
        <f t="shared" si="12"/>
      </c>
      <c r="F246" s="9">
        <f t="shared" si="13"/>
        <v>1035578.8799999999</v>
      </c>
      <c r="G246" s="30">
        <v>1035578.88</v>
      </c>
    </row>
    <row r="247" spans="1:7" ht="12.75">
      <c r="A247" s="19" t="s">
        <v>217</v>
      </c>
      <c r="B247" s="6" t="s">
        <v>95</v>
      </c>
      <c r="C247" s="38">
        <v>6000000</v>
      </c>
      <c r="D247" s="7">
        <v>2170427.25</v>
      </c>
      <c r="E247" s="7">
        <f t="shared" si="12"/>
      </c>
      <c r="F247" s="9">
        <f t="shared" si="13"/>
        <v>3829572.75</v>
      </c>
      <c r="G247" s="30">
        <v>3829572.75</v>
      </c>
    </row>
    <row r="248" spans="1:7" ht="12.75">
      <c r="A248" s="19" t="s">
        <v>218</v>
      </c>
      <c r="B248" s="6" t="s">
        <v>96</v>
      </c>
      <c r="C248" s="38">
        <v>9500000</v>
      </c>
      <c r="D248" s="7">
        <v>8576263.2</v>
      </c>
      <c r="E248" s="7">
        <f t="shared" si="12"/>
      </c>
      <c r="F248" s="9">
        <f t="shared" si="13"/>
        <v>923736.8000000007</v>
      </c>
      <c r="G248" s="30">
        <v>923736.8</v>
      </c>
    </row>
    <row r="249" spans="1:7" ht="12.75">
      <c r="A249" s="19" t="s">
        <v>219</v>
      </c>
      <c r="B249" s="6" t="s">
        <v>97</v>
      </c>
      <c r="C249" s="38">
        <v>8000000</v>
      </c>
      <c r="D249" s="7">
        <v>2786198.27</v>
      </c>
      <c r="E249" s="7">
        <f t="shared" si="12"/>
      </c>
      <c r="F249" s="9">
        <f t="shared" si="13"/>
        <v>5213801.73</v>
      </c>
      <c r="G249" s="30">
        <v>5213801.73</v>
      </c>
    </row>
    <row r="250" spans="1:7" ht="12.75">
      <c r="A250" s="19" t="s">
        <v>220</v>
      </c>
      <c r="B250" s="6" t="s">
        <v>98</v>
      </c>
      <c r="C250" s="38">
        <v>6500000</v>
      </c>
      <c r="D250" s="7">
        <v>6239938.5</v>
      </c>
      <c r="E250" s="7">
        <f t="shared" si="12"/>
      </c>
      <c r="F250" s="9">
        <f t="shared" si="13"/>
        <v>260061.5</v>
      </c>
      <c r="G250" s="30">
        <v>260061.5</v>
      </c>
    </row>
    <row r="251" spans="1:7" ht="12.75">
      <c r="A251" s="19" t="s">
        <v>197</v>
      </c>
      <c r="B251" s="6" t="s">
        <v>45</v>
      </c>
      <c r="C251" s="38">
        <v>2400000</v>
      </c>
      <c r="D251" s="7">
        <v>936006.51</v>
      </c>
      <c r="E251" s="7">
        <f t="shared" si="12"/>
      </c>
      <c r="F251" s="9">
        <f t="shared" si="13"/>
        <v>1463993.49</v>
      </c>
      <c r="G251" s="30">
        <v>1463993.49</v>
      </c>
    </row>
    <row r="252" spans="1:7" ht="12.75">
      <c r="A252" s="18"/>
      <c r="B252" s="6"/>
      <c r="C252" s="38"/>
      <c r="D252" s="7"/>
      <c r="E252" s="7">
        <f t="shared" si="12"/>
      </c>
      <c r="F252" s="9">
        <f t="shared" si="13"/>
      </c>
      <c r="G252" s="30"/>
    </row>
    <row r="253" spans="1:7" ht="12.75">
      <c r="A253" s="18"/>
      <c r="B253" s="6"/>
      <c r="C253" s="38"/>
      <c r="D253" s="7"/>
      <c r="E253" s="7">
        <f t="shared" si="12"/>
      </c>
      <c r="F253" s="9">
        <f t="shared" si="13"/>
      </c>
      <c r="G253" s="30"/>
    </row>
    <row r="254" spans="1:7" ht="12.75">
      <c r="A254" s="18"/>
      <c r="B254" s="21" t="s">
        <v>283</v>
      </c>
      <c r="C254" s="38"/>
      <c r="D254" s="7"/>
      <c r="E254" s="7">
        <f t="shared" si="12"/>
      </c>
      <c r="F254" s="9">
        <f t="shared" si="13"/>
      </c>
      <c r="G254" s="30"/>
    </row>
    <row r="255" spans="1:7" ht="12.75">
      <c r="A255" s="18"/>
      <c r="B255" s="6"/>
      <c r="C255" s="38"/>
      <c r="D255" s="7"/>
      <c r="E255" s="7">
        <f t="shared" si="12"/>
      </c>
      <c r="F255" s="9">
        <f t="shared" si="13"/>
      </c>
      <c r="G255" s="30"/>
    </row>
    <row r="256" spans="1:7" ht="12.75">
      <c r="A256" s="19" t="s">
        <v>193</v>
      </c>
      <c r="B256" s="6" t="s">
        <v>99</v>
      </c>
      <c r="C256" s="38">
        <v>1000000</v>
      </c>
      <c r="D256" s="7">
        <v>217590.5</v>
      </c>
      <c r="E256" s="7">
        <f t="shared" si="12"/>
      </c>
      <c r="F256" s="9">
        <f t="shared" si="13"/>
        <v>782409.5</v>
      </c>
      <c r="G256" s="30">
        <v>782409.5</v>
      </c>
    </row>
    <row r="257" spans="1:7" ht="12.75">
      <c r="A257" s="19" t="s">
        <v>194</v>
      </c>
      <c r="B257" s="6" t="s">
        <v>100</v>
      </c>
      <c r="C257" s="38">
        <v>35000000</v>
      </c>
      <c r="D257" s="7">
        <v>37786511.1</v>
      </c>
      <c r="E257" s="7">
        <f t="shared" si="12"/>
        <v>2786511.1000000015</v>
      </c>
      <c r="F257" s="9">
        <f t="shared" si="13"/>
      </c>
      <c r="G257" s="30">
        <v>-2786511.1</v>
      </c>
    </row>
    <row r="258" spans="1:7" ht="12.75">
      <c r="A258" s="19" t="s">
        <v>195</v>
      </c>
      <c r="B258" s="6" t="s">
        <v>101</v>
      </c>
      <c r="C258" s="38">
        <v>3500000</v>
      </c>
      <c r="D258" s="7">
        <v>3492000</v>
      </c>
      <c r="E258" s="7">
        <f t="shared" si="12"/>
      </c>
      <c r="F258" s="9">
        <f t="shared" si="13"/>
        <v>8000</v>
      </c>
      <c r="G258" s="30">
        <v>8000</v>
      </c>
    </row>
    <row r="259" spans="1:7" ht="12.75">
      <c r="A259" s="18"/>
      <c r="B259" s="6"/>
      <c r="C259" s="38"/>
      <c r="D259" s="7"/>
      <c r="E259" s="7">
        <f t="shared" si="12"/>
      </c>
      <c r="F259" s="9">
        <f t="shared" si="13"/>
      </c>
      <c r="G259" s="30"/>
    </row>
    <row r="260" spans="1:7" ht="12.75">
      <c r="A260" s="18"/>
      <c r="B260" s="21" t="s">
        <v>284</v>
      </c>
      <c r="C260" s="38"/>
      <c r="D260" s="7"/>
      <c r="E260" s="7">
        <f t="shared" si="12"/>
      </c>
      <c r="F260" s="9">
        <f t="shared" si="13"/>
      </c>
      <c r="G260" s="30"/>
    </row>
    <row r="261" spans="1:7" ht="12.75">
      <c r="A261" s="18"/>
      <c r="B261" s="21"/>
      <c r="C261" s="38"/>
      <c r="D261" s="7"/>
      <c r="E261" s="7">
        <f t="shared" si="12"/>
      </c>
      <c r="F261" s="9">
        <f t="shared" si="13"/>
      </c>
      <c r="G261" s="30"/>
    </row>
    <row r="262" spans="1:7" ht="12.75">
      <c r="A262" s="19" t="s">
        <v>193</v>
      </c>
      <c r="B262" s="6" t="s">
        <v>189</v>
      </c>
      <c r="C262" s="38"/>
      <c r="D262" s="7"/>
      <c r="E262" s="7">
        <f t="shared" si="12"/>
      </c>
      <c r="F262" s="9">
        <f t="shared" si="13"/>
      </c>
      <c r="G262" s="30"/>
    </row>
    <row r="263" spans="1:7" ht="12.75">
      <c r="A263" s="19"/>
      <c r="B263" s="6" t="s">
        <v>173</v>
      </c>
      <c r="C263" s="38">
        <v>350000</v>
      </c>
      <c r="D263" s="7">
        <v>141029.54</v>
      </c>
      <c r="E263" s="7">
        <f t="shared" si="12"/>
      </c>
      <c r="F263" s="9">
        <f t="shared" si="13"/>
        <v>208970.46</v>
      </c>
      <c r="G263" s="30">
        <v>208970.46</v>
      </c>
    </row>
    <row r="264" spans="1:7" ht="12.75">
      <c r="A264" s="19" t="s">
        <v>194</v>
      </c>
      <c r="B264" s="6" t="s">
        <v>174</v>
      </c>
      <c r="C264" s="38"/>
      <c r="D264" s="7"/>
      <c r="E264" s="7">
        <f t="shared" si="12"/>
      </c>
      <c r="F264" s="9">
        <f t="shared" si="13"/>
      </c>
      <c r="G264" s="30"/>
    </row>
    <row r="265" spans="1:7" ht="12.75">
      <c r="A265" s="19"/>
      <c r="B265" s="6" t="s">
        <v>175</v>
      </c>
      <c r="C265" s="38">
        <v>200000000</v>
      </c>
      <c r="D265" s="7">
        <v>177892129.11</v>
      </c>
      <c r="E265" s="7">
        <f t="shared" si="12"/>
      </c>
      <c r="F265" s="9">
        <f t="shared" si="13"/>
        <v>22107870.889999986</v>
      </c>
      <c r="G265" s="30">
        <v>22107870.89</v>
      </c>
    </row>
    <row r="266" spans="1:7" ht="12.75">
      <c r="A266" s="19" t="s">
        <v>197</v>
      </c>
      <c r="B266" s="6" t="s">
        <v>45</v>
      </c>
      <c r="C266" s="38">
        <v>470000</v>
      </c>
      <c r="D266" s="7">
        <v>331509.83</v>
      </c>
      <c r="E266" s="7">
        <f t="shared" si="12"/>
      </c>
      <c r="F266" s="9">
        <f t="shared" si="13"/>
        <v>138490.16999999998</v>
      </c>
      <c r="G266" s="30">
        <v>138490.17</v>
      </c>
    </row>
    <row r="267" spans="1:7" ht="12.75">
      <c r="A267" s="18"/>
      <c r="B267" s="6"/>
      <c r="C267" s="38"/>
      <c r="D267" s="7"/>
      <c r="E267" s="7">
        <f t="shared" si="12"/>
      </c>
      <c r="F267" s="9">
        <f t="shared" si="13"/>
      </c>
      <c r="G267" s="30"/>
    </row>
    <row r="268" spans="1:7" ht="12.75">
      <c r="A268" s="18"/>
      <c r="B268" s="21" t="s">
        <v>285</v>
      </c>
      <c r="C268" s="38"/>
      <c r="D268" s="7"/>
      <c r="E268" s="7">
        <f t="shared" si="12"/>
      </c>
      <c r="F268" s="9">
        <f t="shared" si="13"/>
      </c>
      <c r="G268" s="30"/>
    </row>
    <row r="269" spans="1:7" ht="12.75">
      <c r="A269" s="18"/>
      <c r="B269" s="6"/>
      <c r="C269" s="38"/>
      <c r="D269" s="7"/>
      <c r="E269" s="7">
        <f t="shared" si="12"/>
      </c>
      <c r="F269" s="9">
        <f t="shared" si="13"/>
      </c>
      <c r="G269" s="30"/>
    </row>
    <row r="270" spans="1:7" ht="12.75">
      <c r="A270" s="19" t="s">
        <v>193</v>
      </c>
      <c r="B270" s="6" t="s">
        <v>102</v>
      </c>
      <c r="C270" s="38">
        <v>350000</v>
      </c>
      <c r="D270" s="7">
        <v>366190.3</v>
      </c>
      <c r="E270" s="7">
        <f t="shared" si="12"/>
        <v>16190.299999999988</v>
      </c>
      <c r="F270" s="9">
        <f t="shared" si="13"/>
      </c>
      <c r="G270" s="30">
        <v>-16190.3</v>
      </c>
    </row>
    <row r="271" spans="1:7" ht="12.75">
      <c r="A271" s="18"/>
      <c r="B271" s="6"/>
      <c r="C271" s="38"/>
      <c r="D271" s="7"/>
      <c r="E271" s="7">
        <f t="shared" si="12"/>
      </c>
      <c r="F271" s="9">
        <f t="shared" si="13"/>
      </c>
      <c r="G271" s="30"/>
    </row>
    <row r="272" spans="1:7" ht="12.75">
      <c r="A272" s="18"/>
      <c r="B272" s="21" t="s">
        <v>286</v>
      </c>
      <c r="C272" s="38"/>
      <c r="D272" s="7"/>
      <c r="E272" s="7">
        <f t="shared" si="12"/>
      </c>
      <c r="F272" s="9">
        <f t="shared" si="13"/>
      </c>
      <c r="G272" s="30"/>
    </row>
    <row r="273" spans="1:7" ht="12.75">
      <c r="A273" s="18"/>
      <c r="B273" s="6"/>
      <c r="C273" s="38"/>
      <c r="D273" s="7"/>
      <c r="E273" s="7">
        <f t="shared" si="12"/>
      </c>
      <c r="F273" s="9">
        <f t="shared" si="13"/>
      </c>
      <c r="G273" s="30"/>
    </row>
    <row r="274" spans="1:7" ht="12.75">
      <c r="A274" s="19" t="s">
        <v>193</v>
      </c>
      <c r="B274" s="6" t="s">
        <v>103</v>
      </c>
      <c r="C274" s="38">
        <v>14000000</v>
      </c>
      <c r="D274" s="7">
        <v>15318748.25</v>
      </c>
      <c r="E274" s="7">
        <f t="shared" si="12"/>
        <v>1318748.25</v>
      </c>
      <c r="F274" s="9">
        <f t="shared" si="13"/>
      </c>
      <c r="G274" s="30">
        <v>-1318748.25</v>
      </c>
    </row>
    <row r="275" spans="1:7" ht="12.75">
      <c r="A275" s="19" t="s">
        <v>196</v>
      </c>
      <c r="B275" s="6" t="s">
        <v>69</v>
      </c>
      <c r="C275" s="38">
        <v>30000000</v>
      </c>
      <c r="D275" s="7">
        <v>46125681</v>
      </c>
      <c r="E275" s="7">
        <f t="shared" si="12"/>
        <v>16125681</v>
      </c>
      <c r="F275" s="9">
        <f t="shared" si="13"/>
      </c>
      <c r="G275" s="30">
        <v>-16125681</v>
      </c>
    </row>
    <row r="276" spans="1:7" ht="12.75">
      <c r="A276" s="18"/>
      <c r="B276" s="6"/>
      <c r="C276" s="38"/>
      <c r="D276" s="7"/>
      <c r="E276" s="7">
        <f t="shared" si="12"/>
      </c>
      <c r="F276" s="9">
        <f t="shared" si="13"/>
      </c>
      <c r="G276" s="30"/>
    </row>
    <row r="277" spans="1:7" ht="12.75">
      <c r="A277" s="18"/>
      <c r="B277" s="21" t="s">
        <v>287</v>
      </c>
      <c r="C277" s="38"/>
      <c r="D277" s="7"/>
      <c r="E277" s="7">
        <f t="shared" si="12"/>
      </c>
      <c r="F277" s="9">
        <f t="shared" si="13"/>
      </c>
      <c r="G277" s="30"/>
    </row>
    <row r="278" spans="1:7" ht="12.75">
      <c r="A278" s="18"/>
      <c r="B278" s="6"/>
      <c r="C278" s="38"/>
      <c r="D278" s="7"/>
      <c r="E278" s="7">
        <f t="shared" si="12"/>
      </c>
      <c r="F278" s="9">
        <f t="shared" si="13"/>
      </c>
      <c r="G278" s="30"/>
    </row>
    <row r="279" spans="1:7" ht="12.75">
      <c r="A279" s="19" t="s">
        <v>193</v>
      </c>
      <c r="B279" s="6" t="s">
        <v>104</v>
      </c>
      <c r="C279" s="38">
        <v>170000</v>
      </c>
      <c r="D279" s="7">
        <v>100500</v>
      </c>
      <c r="E279" s="7">
        <f t="shared" si="12"/>
      </c>
      <c r="F279" s="9">
        <f t="shared" si="13"/>
        <v>69500</v>
      </c>
      <c r="G279" s="30">
        <v>69500</v>
      </c>
    </row>
    <row r="280" spans="1:7" ht="12.75">
      <c r="A280" s="19" t="s">
        <v>197</v>
      </c>
      <c r="B280" s="6" t="s">
        <v>45</v>
      </c>
      <c r="C280" s="38">
        <v>3000000</v>
      </c>
      <c r="D280" s="7">
        <v>2771267.88</v>
      </c>
      <c r="E280" s="7">
        <f t="shared" si="12"/>
      </c>
      <c r="F280" s="9">
        <f t="shared" si="13"/>
        <v>228732.1200000001</v>
      </c>
      <c r="G280" s="30">
        <v>228732.12</v>
      </c>
    </row>
    <row r="281" spans="1:7" ht="12.75">
      <c r="A281" s="19"/>
      <c r="B281" s="6"/>
      <c r="C281" s="38"/>
      <c r="D281" s="7"/>
      <c r="E281" s="7"/>
      <c r="F281" s="9"/>
      <c r="G281" s="30"/>
    </row>
    <row r="282" spans="1:6" ht="12.75">
      <c r="A282" s="19"/>
      <c r="B282" s="23" t="s">
        <v>168</v>
      </c>
      <c r="C282" s="39">
        <f>SUM(C231:C280)</f>
        <v>706740000</v>
      </c>
      <c r="D282" s="24">
        <f>SUM(D231:D280)</f>
        <v>662761429.94</v>
      </c>
      <c r="E282" s="24">
        <f>SUM(E231:E280)</f>
        <v>30563770.96</v>
      </c>
      <c r="F282" s="25">
        <f>SUM(F231:F280)</f>
        <v>74542341.02</v>
      </c>
    </row>
    <row r="283" spans="1:6" ht="12.75">
      <c r="A283" s="32"/>
      <c r="B283" s="3"/>
      <c r="C283" s="40"/>
      <c r="D283" s="30"/>
      <c r="E283" s="30"/>
      <c r="F283" s="30"/>
    </row>
    <row r="284" spans="1:6" ht="12.75">
      <c r="A284" s="32"/>
      <c r="B284" s="3"/>
      <c r="C284" s="40"/>
      <c r="D284" s="30"/>
      <c r="E284" s="30"/>
      <c r="F284" s="30"/>
    </row>
    <row r="285" spans="1:6" ht="12.75">
      <c r="A285" s="19"/>
      <c r="B285" s="6"/>
      <c r="C285" s="38"/>
      <c r="D285" s="7"/>
      <c r="E285" s="7"/>
      <c r="F285" s="9"/>
    </row>
    <row r="286" spans="1:6" ht="12.75">
      <c r="A286" s="19"/>
      <c r="B286" s="21" t="s">
        <v>272</v>
      </c>
      <c r="C286" s="38"/>
      <c r="D286" s="7"/>
      <c r="E286" s="7"/>
      <c r="F286" s="9"/>
    </row>
    <row r="287" spans="1:6" ht="10.5" customHeight="1">
      <c r="A287" s="19"/>
      <c r="B287" s="21" t="s">
        <v>281</v>
      </c>
      <c r="C287" s="38"/>
      <c r="D287" s="7"/>
      <c r="E287" s="7"/>
      <c r="F287" s="9"/>
    </row>
    <row r="288" spans="1:6" ht="12.75">
      <c r="A288" s="19"/>
      <c r="B288" s="21"/>
      <c r="C288" s="38"/>
      <c r="D288" s="7"/>
      <c r="E288" s="7"/>
      <c r="F288" s="9"/>
    </row>
    <row r="289" spans="1:6" ht="12.75">
      <c r="A289" s="19"/>
      <c r="B289" s="23" t="s">
        <v>181</v>
      </c>
      <c r="C289" s="38">
        <f>C282</f>
        <v>706740000</v>
      </c>
      <c r="D289" s="7">
        <f>D282</f>
        <v>662761429.94</v>
      </c>
      <c r="E289" s="7">
        <f>E282</f>
        <v>30563770.96</v>
      </c>
      <c r="F289" s="9">
        <f>F282</f>
        <v>74542341.02</v>
      </c>
    </row>
    <row r="290" spans="1:6" ht="10.5" customHeight="1">
      <c r="A290" s="18"/>
      <c r="B290" s="6"/>
      <c r="C290" s="38"/>
      <c r="D290" s="7"/>
      <c r="E290" s="7"/>
      <c r="F290" s="9"/>
    </row>
    <row r="291" spans="1:6" ht="12.75">
      <c r="A291" s="18"/>
      <c r="B291" s="21" t="s">
        <v>288</v>
      </c>
      <c r="C291" s="38"/>
      <c r="D291" s="7"/>
      <c r="E291" s="7"/>
      <c r="F291" s="9"/>
    </row>
    <row r="292" spans="1:6" ht="10.5" customHeight="1">
      <c r="A292" s="18"/>
      <c r="B292" s="6"/>
      <c r="C292" s="38"/>
      <c r="D292" s="7"/>
      <c r="E292" s="7"/>
      <c r="F292" s="9"/>
    </row>
    <row r="293" spans="1:7" ht="12.75">
      <c r="A293" s="19" t="s">
        <v>193</v>
      </c>
      <c r="B293" s="6" t="s">
        <v>105</v>
      </c>
      <c r="C293" s="38">
        <v>1400000</v>
      </c>
      <c r="D293" s="7">
        <v>240841.28</v>
      </c>
      <c r="E293" s="7">
        <f aca="true" t="shared" si="14" ref="E293:E339">IF(D293&gt;C293,D293-C293,"")</f>
      </c>
      <c r="F293" s="9">
        <f aca="true" t="shared" si="15" ref="F293:F339">IF(C293&gt;D293,C293-D293,"")</f>
        <v>1159158.72</v>
      </c>
      <c r="G293" s="30">
        <v>1159158.72</v>
      </c>
    </row>
    <row r="294" spans="1:7" ht="12.75">
      <c r="A294" s="19" t="s">
        <v>195</v>
      </c>
      <c r="B294" s="6" t="s">
        <v>106</v>
      </c>
      <c r="C294" s="38">
        <v>1950000</v>
      </c>
      <c r="D294" s="7">
        <v>1918750.5</v>
      </c>
      <c r="E294" s="7">
        <f t="shared" si="14"/>
      </c>
      <c r="F294" s="9">
        <f t="shared" si="15"/>
        <v>31249.5</v>
      </c>
      <c r="G294" s="30">
        <v>31249.5</v>
      </c>
    </row>
    <row r="295" spans="1:7" ht="12.75">
      <c r="A295" s="19" t="s">
        <v>196</v>
      </c>
      <c r="B295" s="6" t="s">
        <v>107</v>
      </c>
      <c r="C295" s="38">
        <v>32000000</v>
      </c>
      <c r="D295" s="7">
        <v>29900890</v>
      </c>
      <c r="E295" s="7">
        <f t="shared" si="14"/>
      </c>
      <c r="F295" s="9">
        <f t="shared" si="15"/>
        <v>2099110</v>
      </c>
      <c r="G295" s="30">
        <v>2099110</v>
      </c>
    </row>
    <row r="296" spans="1:7" ht="12.75">
      <c r="A296" s="19" t="s">
        <v>197</v>
      </c>
      <c r="B296" s="6" t="s">
        <v>45</v>
      </c>
      <c r="C296" s="38">
        <v>3500000</v>
      </c>
      <c r="D296" s="7">
        <v>1016149.45</v>
      </c>
      <c r="E296" s="7">
        <f t="shared" si="14"/>
      </c>
      <c r="F296" s="9">
        <f t="shared" si="15"/>
        <v>2483850.55</v>
      </c>
      <c r="G296" s="30">
        <v>2483850.55</v>
      </c>
    </row>
    <row r="297" spans="1:7" ht="10.5" customHeight="1">
      <c r="A297" s="18"/>
      <c r="B297" s="6"/>
      <c r="C297" s="38"/>
      <c r="D297" s="7"/>
      <c r="E297" s="7">
        <f t="shared" si="14"/>
      </c>
      <c r="F297" s="9">
        <f t="shared" si="15"/>
      </c>
      <c r="G297" s="30"/>
    </row>
    <row r="298" spans="1:7" ht="12.75">
      <c r="A298" s="18"/>
      <c r="B298" s="21" t="s">
        <v>289</v>
      </c>
      <c r="C298" s="38"/>
      <c r="D298" s="7"/>
      <c r="E298" s="7">
        <f t="shared" si="14"/>
      </c>
      <c r="F298" s="9">
        <f t="shared" si="15"/>
      </c>
      <c r="G298" s="30"/>
    </row>
    <row r="299" spans="1:7" ht="10.5" customHeight="1">
      <c r="A299" s="18"/>
      <c r="B299" s="6"/>
      <c r="C299" s="38"/>
      <c r="D299" s="7"/>
      <c r="E299" s="7">
        <f t="shared" si="14"/>
      </c>
      <c r="F299" s="9">
        <f t="shared" si="15"/>
      </c>
      <c r="G299" s="30"/>
    </row>
    <row r="300" spans="1:7" ht="12.75">
      <c r="A300" s="19" t="s">
        <v>193</v>
      </c>
      <c r="B300" s="6" t="s">
        <v>108</v>
      </c>
      <c r="C300" s="38">
        <v>32000000</v>
      </c>
      <c r="D300" s="7">
        <v>35097900</v>
      </c>
      <c r="E300" s="7">
        <f t="shared" si="14"/>
        <v>3097900</v>
      </c>
      <c r="F300" s="9">
        <f t="shared" si="15"/>
      </c>
      <c r="G300" s="30">
        <v>-3097900</v>
      </c>
    </row>
    <row r="301" spans="1:7" ht="12.75">
      <c r="A301" s="19" t="s">
        <v>194</v>
      </c>
      <c r="B301" s="6" t="s">
        <v>109</v>
      </c>
      <c r="C301" s="38">
        <v>40000000</v>
      </c>
      <c r="D301" s="7">
        <v>39190900</v>
      </c>
      <c r="E301" s="7">
        <f t="shared" si="14"/>
      </c>
      <c r="F301" s="9">
        <f t="shared" si="15"/>
        <v>809100</v>
      </c>
      <c r="G301" s="30">
        <v>809100</v>
      </c>
    </row>
    <row r="302" spans="1:7" ht="10.5" customHeight="1">
      <c r="A302" s="18"/>
      <c r="B302" s="6"/>
      <c r="C302" s="38"/>
      <c r="D302" s="7"/>
      <c r="E302" s="7">
        <f t="shared" si="14"/>
      </c>
      <c r="F302" s="9">
        <f t="shared" si="15"/>
      </c>
      <c r="G302" s="30"/>
    </row>
    <row r="303" spans="1:7" ht="12.75">
      <c r="A303" s="18"/>
      <c r="B303" s="21" t="s">
        <v>290</v>
      </c>
      <c r="C303" s="38"/>
      <c r="D303" s="7"/>
      <c r="E303" s="7">
        <f t="shared" si="14"/>
      </c>
      <c r="F303" s="9">
        <f t="shared" si="15"/>
      </c>
      <c r="G303" s="30"/>
    </row>
    <row r="304" spans="1:7" ht="10.5" customHeight="1">
      <c r="A304" s="18"/>
      <c r="B304" s="6"/>
      <c r="C304" s="38"/>
      <c r="D304" s="7"/>
      <c r="E304" s="7">
        <f t="shared" si="14"/>
      </c>
      <c r="F304" s="9">
        <f t="shared" si="15"/>
      </c>
      <c r="G304" s="30"/>
    </row>
    <row r="305" spans="1:7" ht="12.75">
      <c r="A305" s="19" t="s">
        <v>193</v>
      </c>
      <c r="B305" s="6" t="s">
        <v>110</v>
      </c>
      <c r="C305" s="38"/>
      <c r="D305" s="7">
        <v>136252.38</v>
      </c>
      <c r="E305" s="7">
        <f t="shared" si="14"/>
        <v>136252.38</v>
      </c>
      <c r="F305" s="9">
        <f t="shared" si="15"/>
      </c>
      <c r="G305" s="30">
        <v>-136252.38</v>
      </c>
    </row>
    <row r="306" spans="1:7" ht="12.75">
      <c r="A306" s="19" t="s">
        <v>194</v>
      </c>
      <c r="B306" s="6" t="s">
        <v>358</v>
      </c>
      <c r="C306" s="38"/>
      <c r="D306" s="7"/>
      <c r="E306" s="7">
        <f t="shared" si="14"/>
      </c>
      <c r="F306" s="9">
        <f t="shared" si="15"/>
      </c>
      <c r="G306" s="30"/>
    </row>
    <row r="307" spans="1:7" ht="12.75">
      <c r="A307" s="19"/>
      <c r="B307" s="6" t="s">
        <v>111</v>
      </c>
      <c r="C307" s="38">
        <v>800000</v>
      </c>
      <c r="D307" s="7">
        <v>681758</v>
      </c>
      <c r="E307" s="7">
        <f t="shared" si="14"/>
      </c>
      <c r="F307" s="9">
        <f t="shared" si="15"/>
        <v>118242</v>
      </c>
      <c r="G307" s="30">
        <v>118242</v>
      </c>
    </row>
    <row r="308" spans="1:7" ht="10.5" customHeight="1">
      <c r="A308" s="19"/>
      <c r="B308" s="6"/>
      <c r="C308" s="38"/>
      <c r="D308" s="7"/>
      <c r="E308" s="7">
        <f t="shared" si="14"/>
      </c>
      <c r="F308" s="9">
        <f t="shared" si="15"/>
      </c>
      <c r="G308" s="30"/>
    </row>
    <row r="309" spans="1:7" ht="12.75">
      <c r="A309" s="18"/>
      <c r="B309" s="21" t="s">
        <v>291</v>
      </c>
      <c r="C309" s="38"/>
      <c r="D309" s="7"/>
      <c r="E309" s="7">
        <f t="shared" si="14"/>
      </c>
      <c r="F309" s="9">
        <f t="shared" si="15"/>
      </c>
      <c r="G309" s="30"/>
    </row>
    <row r="310" spans="1:7" ht="10.5" customHeight="1">
      <c r="A310" s="18"/>
      <c r="B310" s="6"/>
      <c r="C310" s="38"/>
      <c r="D310" s="7"/>
      <c r="E310" s="7">
        <f t="shared" si="14"/>
      </c>
      <c r="F310" s="9">
        <f t="shared" si="15"/>
      </c>
      <c r="G310" s="30"/>
    </row>
    <row r="311" spans="1:7" ht="12.75">
      <c r="A311" s="19" t="s">
        <v>193</v>
      </c>
      <c r="B311" s="6" t="s">
        <v>112</v>
      </c>
      <c r="C311" s="38">
        <v>1400000</v>
      </c>
      <c r="D311" s="7">
        <v>1448482.36</v>
      </c>
      <c r="E311" s="7">
        <f t="shared" si="14"/>
        <v>48482.3600000001</v>
      </c>
      <c r="F311" s="9">
        <f t="shared" si="15"/>
      </c>
      <c r="G311" s="30">
        <v>-48482.36</v>
      </c>
    </row>
    <row r="312" spans="1:7" ht="12.75">
      <c r="A312" s="19" t="s">
        <v>194</v>
      </c>
      <c r="B312" s="6" t="s">
        <v>113</v>
      </c>
      <c r="C312" s="38">
        <v>2200000</v>
      </c>
      <c r="D312" s="7">
        <v>2068300</v>
      </c>
      <c r="E312" s="7">
        <f t="shared" si="14"/>
      </c>
      <c r="F312" s="9">
        <f t="shared" si="15"/>
        <v>131700</v>
      </c>
      <c r="G312" s="30">
        <v>131700</v>
      </c>
    </row>
    <row r="313" spans="1:7" ht="12.75">
      <c r="A313" s="19" t="s">
        <v>197</v>
      </c>
      <c r="B313" s="6" t="s">
        <v>45</v>
      </c>
      <c r="C313" s="38">
        <v>2000000</v>
      </c>
      <c r="D313" s="7">
        <v>1872978.48</v>
      </c>
      <c r="E313" s="7">
        <f t="shared" si="14"/>
      </c>
      <c r="F313" s="9">
        <f t="shared" si="15"/>
        <v>127021.52000000002</v>
      </c>
      <c r="G313" s="30">
        <v>127021.52</v>
      </c>
    </row>
    <row r="314" spans="1:7" ht="10.5" customHeight="1">
      <c r="A314" s="18"/>
      <c r="B314" s="6"/>
      <c r="C314" s="38"/>
      <c r="D314" s="7"/>
      <c r="E314" s="7">
        <f t="shared" si="14"/>
      </c>
      <c r="F314" s="9">
        <f t="shared" si="15"/>
      </c>
      <c r="G314" s="30"/>
    </row>
    <row r="315" spans="1:7" ht="12.75">
      <c r="A315" s="18"/>
      <c r="B315" s="21" t="s">
        <v>292</v>
      </c>
      <c r="C315" s="38"/>
      <c r="D315" s="7"/>
      <c r="E315" s="7">
        <f t="shared" si="14"/>
      </c>
      <c r="F315" s="9">
        <f t="shared" si="15"/>
      </c>
      <c r="G315" s="30"/>
    </row>
    <row r="316" spans="1:7" ht="10.5" customHeight="1">
      <c r="A316" s="18"/>
      <c r="B316" s="6"/>
      <c r="C316" s="38"/>
      <c r="D316" s="7"/>
      <c r="E316" s="7">
        <f t="shared" si="14"/>
      </c>
      <c r="F316" s="9">
        <f t="shared" si="15"/>
      </c>
      <c r="G316" s="30"/>
    </row>
    <row r="317" spans="1:7" ht="12.75">
      <c r="A317" s="19" t="s">
        <v>193</v>
      </c>
      <c r="B317" s="6" t="s">
        <v>114</v>
      </c>
      <c r="C317" s="38">
        <v>60000000</v>
      </c>
      <c r="D317" s="7">
        <v>47134000</v>
      </c>
      <c r="E317" s="7">
        <f t="shared" si="14"/>
      </c>
      <c r="F317" s="9">
        <f t="shared" si="15"/>
        <v>12866000</v>
      </c>
      <c r="G317" s="30">
        <v>12866000</v>
      </c>
    </row>
    <row r="318" spans="1:7" ht="12.75">
      <c r="A318" s="19" t="s">
        <v>194</v>
      </c>
      <c r="B318" s="6" t="s">
        <v>115</v>
      </c>
      <c r="C318" s="38">
        <v>130000</v>
      </c>
      <c r="D318" s="7">
        <v>80000</v>
      </c>
      <c r="E318" s="7">
        <f t="shared" si="14"/>
      </c>
      <c r="F318" s="9">
        <f t="shared" si="15"/>
        <v>50000</v>
      </c>
      <c r="G318" s="30">
        <v>50000</v>
      </c>
    </row>
    <row r="319" spans="1:7" ht="10.5" customHeight="1">
      <c r="A319" s="18"/>
      <c r="B319" s="6"/>
      <c r="C319" s="38"/>
      <c r="D319" s="7"/>
      <c r="E319" s="7">
        <f t="shared" si="14"/>
      </c>
      <c r="F319" s="9">
        <f t="shared" si="15"/>
      </c>
      <c r="G319" s="30"/>
    </row>
    <row r="320" spans="1:7" ht="12.75">
      <c r="A320" s="18"/>
      <c r="B320" s="21" t="s">
        <v>293</v>
      </c>
      <c r="C320" s="38"/>
      <c r="D320" s="7"/>
      <c r="E320" s="7">
        <f t="shared" si="14"/>
      </c>
      <c r="F320" s="9">
        <f t="shared" si="15"/>
      </c>
      <c r="G320" s="30"/>
    </row>
    <row r="321" spans="1:7" ht="10.5" customHeight="1">
      <c r="A321" s="18"/>
      <c r="B321" s="6"/>
      <c r="C321" s="38"/>
      <c r="D321" s="7"/>
      <c r="E321" s="7">
        <f t="shared" si="14"/>
      </c>
      <c r="F321" s="9">
        <f t="shared" si="15"/>
      </c>
      <c r="G321" s="30"/>
    </row>
    <row r="322" spans="1:7" ht="12.75">
      <c r="A322" s="19" t="s">
        <v>193</v>
      </c>
      <c r="B322" s="6" t="s">
        <v>116</v>
      </c>
      <c r="C322" s="38">
        <v>400000</v>
      </c>
      <c r="D322" s="7">
        <v>192428.89</v>
      </c>
      <c r="E322" s="7">
        <f t="shared" si="14"/>
      </c>
      <c r="F322" s="9">
        <f t="shared" si="15"/>
        <v>207571.11</v>
      </c>
      <c r="G322" s="30">
        <v>207571.11</v>
      </c>
    </row>
    <row r="323" spans="1:7" ht="12.75">
      <c r="A323" s="19" t="s">
        <v>195</v>
      </c>
      <c r="B323" s="6" t="s">
        <v>117</v>
      </c>
      <c r="C323" s="38">
        <v>60000</v>
      </c>
      <c r="D323" s="7">
        <v>70478</v>
      </c>
      <c r="E323" s="7">
        <f t="shared" si="14"/>
        <v>10478</v>
      </c>
      <c r="F323" s="9">
        <f t="shared" si="15"/>
      </c>
      <c r="G323" s="30">
        <v>-10478</v>
      </c>
    </row>
    <row r="324" spans="1:7" ht="12.75">
      <c r="A324" s="19" t="s">
        <v>197</v>
      </c>
      <c r="B324" s="6" t="s">
        <v>45</v>
      </c>
      <c r="C324" s="38">
        <v>300000</v>
      </c>
      <c r="D324" s="7">
        <v>309697.61</v>
      </c>
      <c r="E324" s="7">
        <f t="shared" si="14"/>
        <v>9697.609999999986</v>
      </c>
      <c r="F324" s="9">
        <f t="shared" si="15"/>
      </c>
      <c r="G324" s="30">
        <v>-9697.61</v>
      </c>
    </row>
    <row r="325" spans="1:7" ht="10.5" customHeight="1">
      <c r="A325" s="18"/>
      <c r="B325" s="6"/>
      <c r="C325" s="38"/>
      <c r="D325" s="7"/>
      <c r="E325" s="7">
        <f t="shared" si="14"/>
      </c>
      <c r="F325" s="9">
        <f t="shared" si="15"/>
      </c>
      <c r="G325" s="30"/>
    </row>
    <row r="326" spans="1:7" ht="12.75">
      <c r="A326" s="18"/>
      <c r="B326" s="21" t="s">
        <v>294</v>
      </c>
      <c r="C326" s="38"/>
      <c r="D326" s="7"/>
      <c r="E326" s="7">
        <f t="shared" si="14"/>
      </c>
      <c r="F326" s="9">
        <f t="shared" si="15"/>
      </c>
      <c r="G326" s="30"/>
    </row>
    <row r="327" spans="1:7" ht="10.5" customHeight="1">
      <c r="A327" s="18"/>
      <c r="B327" s="6"/>
      <c r="C327" s="38"/>
      <c r="D327" s="7"/>
      <c r="E327" s="7">
        <f t="shared" si="14"/>
      </c>
      <c r="F327" s="9">
        <f t="shared" si="15"/>
      </c>
      <c r="G327" s="30"/>
    </row>
    <row r="328" spans="1:7" ht="12.75">
      <c r="A328" s="19" t="s">
        <v>193</v>
      </c>
      <c r="B328" s="6" t="s">
        <v>118</v>
      </c>
      <c r="C328" s="38">
        <v>120000</v>
      </c>
      <c r="D328" s="7">
        <v>141110.1</v>
      </c>
      <c r="E328" s="7">
        <f t="shared" si="14"/>
        <v>21110.100000000006</v>
      </c>
      <c r="F328" s="9">
        <f t="shared" si="15"/>
      </c>
      <c r="G328" s="30">
        <v>-21110.1</v>
      </c>
    </row>
    <row r="329" spans="1:7" ht="12.75">
      <c r="A329" s="19" t="s">
        <v>197</v>
      </c>
      <c r="B329" s="6" t="s">
        <v>45</v>
      </c>
      <c r="C329" s="38">
        <v>200000</v>
      </c>
      <c r="D329" s="7">
        <v>255255</v>
      </c>
      <c r="E329" s="7">
        <f t="shared" si="14"/>
        <v>55255</v>
      </c>
      <c r="F329" s="9">
        <f t="shared" si="15"/>
      </c>
      <c r="G329" s="30">
        <v>-55255</v>
      </c>
    </row>
    <row r="330" spans="1:7" ht="12.75">
      <c r="A330" s="18"/>
      <c r="B330" s="6"/>
      <c r="C330" s="38"/>
      <c r="D330" s="7"/>
      <c r="E330" s="7">
        <f t="shared" si="14"/>
      </c>
      <c r="F330" s="9">
        <f t="shared" si="15"/>
      </c>
      <c r="G330" s="30"/>
    </row>
    <row r="331" spans="1:7" ht="12.75">
      <c r="A331" s="18"/>
      <c r="B331" s="21" t="s">
        <v>295</v>
      </c>
      <c r="C331" s="38"/>
      <c r="D331" s="7"/>
      <c r="E331" s="7">
        <f t="shared" si="14"/>
      </c>
      <c r="F331" s="9">
        <f t="shared" si="15"/>
      </c>
      <c r="G331" s="30"/>
    </row>
    <row r="332" spans="1:7" ht="12.75">
      <c r="A332" s="18"/>
      <c r="B332" s="6"/>
      <c r="C332" s="38"/>
      <c r="D332" s="7"/>
      <c r="E332" s="7">
        <f t="shared" si="14"/>
      </c>
      <c r="F332" s="9">
        <f t="shared" si="15"/>
      </c>
      <c r="G332" s="30"/>
    </row>
    <row r="333" spans="1:7" ht="12.75">
      <c r="A333" s="19" t="s">
        <v>193</v>
      </c>
      <c r="B333" s="6" t="s">
        <v>119</v>
      </c>
      <c r="C333" s="38">
        <v>2200000</v>
      </c>
      <c r="D333" s="7">
        <v>1811425.23</v>
      </c>
      <c r="E333" s="7">
        <f t="shared" si="14"/>
      </c>
      <c r="F333" s="9">
        <f t="shared" si="15"/>
        <v>388574.77</v>
      </c>
      <c r="G333" s="30">
        <v>388574.77</v>
      </c>
    </row>
    <row r="334" spans="1:7" ht="12.75">
      <c r="A334" s="19" t="s">
        <v>194</v>
      </c>
      <c r="B334" s="6" t="s">
        <v>120</v>
      </c>
      <c r="C334" s="38"/>
      <c r="D334" s="7"/>
      <c r="E334" s="7">
        <f t="shared" si="14"/>
      </c>
      <c r="F334" s="9">
        <f t="shared" si="15"/>
      </c>
      <c r="G334" s="30"/>
    </row>
    <row r="335" spans="1:7" ht="12.75">
      <c r="A335" s="19"/>
      <c r="B335" s="6" t="s">
        <v>121</v>
      </c>
      <c r="C335" s="38">
        <v>63500000</v>
      </c>
      <c r="D335" s="7">
        <v>53437000</v>
      </c>
      <c r="E335" s="7">
        <f t="shared" si="14"/>
      </c>
      <c r="F335" s="9">
        <f t="shared" si="15"/>
        <v>10063000</v>
      </c>
      <c r="G335" s="30">
        <v>10063000</v>
      </c>
    </row>
    <row r="336" spans="1:7" ht="12.75">
      <c r="A336" s="18"/>
      <c r="B336" s="6"/>
      <c r="C336" s="38"/>
      <c r="D336" s="7"/>
      <c r="E336" s="7">
        <f t="shared" si="14"/>
      </c>
      <c r="F336" s="9">
        <f t="shared" si="15"/>
      </c>
      <c r="G336" s="30"/>
    </row>
    <row r="337" spans="1:7" ht="12.75">
      <c r="A337" s="18"/>
      <c r="B337" s="21" t="s">
        <v>296</v>
      </c>
      <c r="C337" s="38"/>
      <c r="D337" s="7"/>
      <c r="E337" s="7">
        <f t="shared" si="14"/>
      </c>
      <c r="F337" s="9">
        <f t="shared" si="15"/>
      </c>
      <c r="G337" s="30"/>
    </row>
    <row r="338" spans="1:7" ht="12.75">
      <c r="A338" s="18"/>
      <c r="B338" s="6"/>
      <c r="C338" s="38"/>
      <c r="D338" s="7"/>
      <c r="E338" s="7">
        <f t="shared" si="14"/>
      </c>
      <c r="F338" s="9">
        <f t="shared" si="15"/>
      </c>
      <c r="G338" s="30"/>
    </row>
    <row r="339" spans="1:7" ht="12.75">
      <c r="A339" s="19" t="s">
        <v>193</v>
      </c>
      <c r="B339" s="6" t="s">
        <v>122</v>
      </c>
      <c r="C339" s="38">
        <v>1500000</v>
      </c>
      <c r="D339" s="7">
        <v>9192887.5</v>
      </c>
      <c r="E339" s="7">
        <f t="shared" si="14"/>
        <v>7692887.5</v>
      </c>
      <c r="F339" s="9">
        <f t="shared" si="15"/>
      </c>
      <c r="G339" s="30">
        <v>-7692887.5</v>
      </c>
    </row>
    <row r="340" spans="1:6" ht="12.75">
      <c r="A340" s="18"/>
      <c r="B340" s="23" t="s">
        <v>168</v>
      </c>
      <c r="C340" s="39">
        <f>SUM(C286:C339)</f>
        <v>952400000</v>
      </c>
      <c r="D340" s="24">
        <f>SUM(D286:D339)</f>
        <v>888958914.7200001</v>
      </c>
      <c r="E340" s="24">
        <f>SUM(E286:E339)</f>
        <v>41635833.910000004</v>
      </c>
      <c r="F340" s="25">
        <f>SUM(F286:F339)</f>
        <v>105076919.18999998</v>
      </c>
    </row>
    <row r="341" spans="2:6" ht="12.75">
      <c r="B341" s="3"/>
      <c r="C341" s="40"/>
      <c r="D341" s="30"/>
      <c r="E341" s="30"/>
      <c r="F341" s="30"/>
    </row>
    <row r="342" spans="1:6" ht="12.75">
      <c r="A342" s="18"/>
      <c r="B342" s="6"/>
      <c r="C342" s="38"/>
      <c r="D342" s="7"/>
      <c r="E342" s="7"/>
      <c r="F342" s="9"/>
    </row>
    <row r="343" spans="1:6" ht="12.75">
      <c r="A343" s="18"/>
      <c r="B343" s="21" t="s">
        <v>272</v>
      </c>
      <c r="C343" s="38"/>
      <c r="D343" s="7"/>
      <c r="E343" s="7"/>
      <c r="F343" s="9"/>
    </row>
    <row r="344" spans="1:6" ht="12.75" customHeight="1">
      <c r="A344" s="18"/>
      <c r="B344" s="21" t="s">
        <v>281</v>
      </c>
      <c r="C344" s="38"/>
      <c r="D344" s="7"/>
      <c r="E344" s="7"/>
      <c r="F344" s="9"/>
    </row>
    <row r="345" spans="1:6" ht="12.75">
      <c r="A345" s="18"/>
      <c r="B345" s="21"/>
      <c r="C345" s="38"/>
      <c r="D345" s="7"/>
      <c r="E345" s="7"/>
      <c r="F345" s="9"/>
    </row>
    <row r="346" spans="1:6" ht="12.75">
      <c r="A346" s="18"/>
      <c r="B346" s="23" t="s">
        <v>181</v>
      </c>
      <c r="C346" s="38">
        <f>+C340</f>
        <v>952400000</v>
      </c>
      <c r="D346" s="7">
        <f>+D340</f>
        <v>888958914.7200001</v>
      </c>
      <c r="E346" s="7">
        <f>+E340</f>
        <v>41635833.910000004</v>
      </c>
      <c r="F346" s="9">
        <f>+F340</f>
        <v>105076919.18999998</v>
      </c>
    </row>
    <row r="347" spans="1:6" ht="10.5" customHeight="1">
      <c r="A347" s="18"/>
      <c r="B347" s="6"/>
      <c r="C347" s="38"/>
      <c r="D347" s="7"/>
      <c r="E347" s="7"/>
      <c r="F347" s="9"/>
    </row>
    <row r="348" spans="1:6" ht="12.75">
      <c r="A348" s="18"/>
      <c r="B348" s="21" t="s">
        <v>297</v>
      </c>
      <c r="C348" s="38"/>
      <c r="D348" s="7"/>
      <c r="E348" s="7"/>
      <c r="F348" s="9"/>
    </row>
    <row r="349" spans="1:6" ht="10.5" customHeight="1">
      <c r="A349" s="18"/>
      <c r="B349" s="6"/>
      <c r="C349" s="38"/>
      <c r="D349" s="7"/>
      <c r="E349" s="7"/>
      <c r="F349" s="9"/>
    </row>
    <row r="350" spans="1:7" ht="12.75">
      <c r="A350" s="19" t="s">
        <v>193</v>
      </c>
      <c r="B350" s="6" t="s">
        <v>123</v>
      </c>
      <c r="C350" s="38">
        <v>70000</v>
      </c>
      <c r="D350" s="7">
        <v>65563.25</v>
      </c>
      <c r="E350" s="7">
        <f aca="true" t="shared" si="16" ref="E350:E365">IF(D350&gt;C350,D350-C350,"")</f>
      </c>
      <c r="F350" s="9">
        <f aca="true" t="shared" si="17" ref="F350:F365">IF(C350&gt;D350,C350-D350,"")</f>
        <v>4436.75</v>
      </c>
      <c r="G350" s="30">
        <v>4436.75</v>
      </c>
    </row>
    <row r="351" spans="1:7" ht="10.5" customHeight="1">
      <c r="A351" s="18"/>
      <c r="B351" s="6"/>
      <c r="C351" s="38"/>
      <c r="D351" s="7"/>
      <c r="E351" s="7">
        <f t="shared" si="16"/>
      </c>
      <c r="F351" s="9">
        <f t="shared" si="17"/>
      </c>
      <c r="G351" s="30"/>
    </row>
    <row r="352" spans="1:7" ht="12.75">
      <c r="A352" s="18"/>
      <c r="B352" s="21" t="s">
        <v>298</v>
      </c>
      <c r="C352" s="38"/>
      <c r="D352" s="7"/>
      <c r="E352" s="7">
        <f t="shared" si="16"/>
      </c>
      <c r="F352" s="9">
        <f t="shared" si="17"/>
      </c>
      <c r="G352" s="30"/>
    </row>
    <row r="353" spans="1:7" ht="10.5" customHeight="1">
      <c r="A353" s="18"/>
      <c r="B353" s="6"/>
      <c r="C353" s="38"/>
      <c r="D353" s="7"/>
      <c r="E353" s="7">
        <f t="shared" si="16"/>
      </c>
      <c r="F353" s="9">
        <f t="shared" si="17"/>
      </c>
      <c r="G353" s="30"/>
    </row>
    <row r="354" spans="1:7" ht="12.75">
      <c r="A354" s="19" t="s">
        <v>193</v>
      </c>
      <c r="B354" s="6" t="s">
        <v>124</v>
      </c>
      <c r="C354" s="38">
        <v>80000</v>
      </c>
      <c r="D354" s="7">
        <v>53210</v>
      </c>
      <c r="E354" s="7">
        <f t="shared" si="16"/>
      </c>
      <c r="F354" s="9">
        <f t="shared" si="17"/>
        <v>26790</v>
      </c>
      <c r="G354" s="30">
        <v>26790</v>
      </c>
    </row>
    <row r="355" spans="1:7" ht="12.75">
      <c r="A355" s="19" t="s">
        <v>194</v>
      </c>
      <c r="B355" s="6" t="s">
        <v>125</v>
      </c>
      <c r="C355" s="38">
        <v>450000</v>
      </c>
      <c r="D355" s="7">
        <v>325376</v>
      </c>
      <c r="E355" s="7">
        <f t="shared" si="16"/>
      </c>
      <c r="F355" s="9">
        <f t="shared" si="17"/>
        <v>124624</v>
      </c>
      <c r="G355" s="30">
        <v>124624</v>
      </c>
    </row>
    <row r="356" spans="1:7" ht="12.75">
      <c r="A356" s="19" t="s">
        <v>196</v>
      </c>
      <c r="B356" s="6" t="s">
        <v>126</v>
      </c>
      <c r="C356" s="38">
        <v>250000</v>
      </c>
      <c r="D356" s="7">
        <v>247880</v>
      </c>
      <c r="E356" s="7">
        <f t="shared" si="16"/>
      </c>
      <c r="F356" s="9">
        <f t="shared" si="17"/>
        <v>2120</v>
      </c>
      <c r="G356" s="30">
        <v>2120</v>
      </c>
    </row>
    <row r="357" spans="1:7" ht="10.5" customHeight="1">
      <c r="A357" s="18"/>
      <c r="B357" s="6"/>
      <c r="C357" s="38"/>
      <c r="D357" s="7"/>
      <c r="E357" s="7">
        <f t="shared" si="16"/>
      </c>
      <c r="F357" s="9">
        <f t="shared" si="17"/>
      </c>
      <c r="G357" s="30"/>
    </row>
    <row r="358" spans="1:7" ht="12.75">
      <c r="A358" s="18"/>
      <c r="B358" s="21" t="s">
        <v>299</v>
      </c>
      <c r="C358" s="38"/>
      <c r="D358" s="7"/>
      <c r="E358" s="7">
        <f t="shared" si="16"/>
      </c>
      <c r="F358" s="9">
        <f t="shared" si="17"/>
      </c>
      <c r="G358" s="30"/>
    </row>
    <row r="359" spans="1:7" ht="10.5" customHeight="1">
      <c r="A359" s="18"/>
      <c r="B359" s="6"/>
      <c r="C359" s="38"/>
      <c r="D359" s="7"/>
      <c r="E359" s="7">
        <f t="shared" si="16"/>
      </c>
      <c r="F359" s="9">
        <f t="shared" si="17"/>
      </c>
      <c r="G359" s="30"/>
    </row>
    <row r="360" spans="1:7" ht="12.75">
      <c r="A360" s="19" t="s">
        <v>193</v>
      </c>
      <c r="B360" s="6" t="s">
        <v>69</v>
      </c>
      <c r="C360" s="38">
        <v>6000000</v>
      </c>
      <c r="D360" s="7">
        <v>8012910.38</v>
      </c>
      <c r="E360" s="7">
        <f t="shared" si="16"/>
        <v>2012910.38</v>
      </c>
      <c r="F360" s="9">
        <f t="shared" si="17"/>
      </c>
      <c r="G360" s="30">
        <v>-2012910.38</v>
      </c>
    </row>
    <row r="361" spans="1:7" ht="12.75">
      <c r="A361" s="19" t="s">
        <v>194</v>
      </c>
      <c r="B361" s="6" t="s">
        <v>127</v>
      </c>
      <c r="C361" s="38">
        <v>18000000</v>
      </c>
      <c r="D361" s="7">
        <v>10818211.11</v>
      </c>
      <c r="E361" s="7">
        <f t="shared" si="16"/>
      </c>
      <c r="F361" s="9">
        <f t="shared" si="17"/>
        <v>7181788.890000001</v>
      </c>
      <c r="G361" s="30">
        <v>7181788.89</v>
      </c>
    </row>
    <row r="362" spans="1:7" ht="12.75">
      <c r="A362" s="19" t="s">
        <v>195</v>
      </c>
      <c r="B362" s="6" t="s">
        <v>128</v>
      </c>
      <c r="C362" s="38">
        <v>30000000</v>
      </c>
      <c r="D362" s="7">
        <v>15857318.54</v>
      </c>
      <c r="E362" s="7">
        <f t="shared" si="16"/>
      </c>
      <c r="F362" s="9">
        <f t="shared" si="17"/>
        <v>14142681.46</v>
      </c>
      <c r="G362" s="30">
        <v>14142681.46</v>
      </c>
    </row>
    <row r="363" spans="1:7" ht="12.75">
      <c r="A363" s="19" t="s">
        <v>196</v>
      </c>
      <c r="B363" s="6" t="s">
        <v>129</v>
      </c>
      <c r="C363" s="38">
        <v>1700000</v>
      </c>
      <c r="D363" s="7">
        <v>1946985.46</v>
      </c>
      <c r="E363" s="7">
        <f t="shared" si="16"/>
        <v>246985.45999999996</v>
      </c>
      <c r="F363" s="9">
        <f t="shared" si="17"/>
      </c>
      <c r="G363" s="30">
        <v>-246985.46</v>
      </c>
    </row>
    <row r="364" spans="1:7" ht="12.75">
      <c r="A364" s="19" t="s">
        <v>210</v>
      </c>
      <c r="B364" s="6" t="s">
        <v>130</v>
      </c>
      <c r="C364" s="38">
        <v>800000</v>
      </c>
      <c r="D364" s="7">
        <v>132287</v>
      </c>
      <c r="E364" s="7">
        <f t="shared" si="16"/>
      </c>
      <c r="F364" s="9">
        <f t="shared" si="17"/>
        <v>667713</v>
      </c>
      <c r="G364" s="30">
        <v>667713</v>
      </c>
    </row>
    <row r="365" spans="1:7" ht="12.75">
      <c r="A365" s="19" t="s">
        <v>197</v>
      </c>
      <c r="B365" s="6" t="s">
        <v>45</v>
      </c>
      <c r="C365" s="38">
        <v>40250000</v>
      </c>
      <c r="D365" s="7">
        <v>31229834.98</v>
      </c>
      <c r="E365" s="7">
        <f t="shared" si="16"/>
      </c>
      <c r="F365" s="9">
        <f t="shared" si="17"/>
        <v>9020165.02</v>
      </c>
      <c r="G365" s="30">
        <v>9020165.02</v>
      </c>
    </row>
    <row r="366" spans="1:7" ht="10.5" customHeight="1">
      <c r="A366" s="18"/>
      <c r="B366" s="6" t="s">
        <v>1</v>
      </c>
      <c r="C366" s="38"/>
      <c r="D366" s="7"/>
      <c r="E366" s="7"/>
      <c r="F366" s="9"/>
      <c r="G366" s="30"/>
    </row>
    <row r="367" spans="1:6" ht="12.75">
      <c r="A367" s="18"/>
      <c r="B367" s="21" t="s">
        <v>300</v>
      </c>
      <c r="C367" s="42"/>
      <c r="D367" s="26"/>
      <c r="E367" s="26"/>
      <c r="F367" s="27"/>
    </row>
    <row r="368" spans="1:6" ht="12.75">
      <c r="A368" s="18"/>
      <c r="B368" s="21" t="s">
        <v>301</v>
      </c>
      <c r="C368" s="43">
        <f>SUM(C343:C366)</f>
        <v>1050000000</v>
      </c>
      <c r="D368" s="28">
        <f>SUM(D343:D366)</f>
        <v>957648491.4400002</v>
      </c>
      <c r="E368" s="28">
        <f>SUM(E343:E366)</f>
        <v>43895729.75000001</v>
      </c>
      <c r="F368" s="29">
        <f>SUM(F343:F366)</f>
        <v>136247238.31</v>
      </c>
    </row>
    <row r="369" spans="1:7" ht="12.75">
      <c r="A369" s="18"/>
      <c r="B369" s="23" t="s">
        <v>2</v>
      </c>
      <c r="C369" s="38"/>
      <c r="D369" s="7"/>
      <c r="E369" s="44">
        <f>IF(D368&gt;C368,D368-C368,"")</f>
      </c>
      <c r="F369" s="61">
        <f>IF(C368&gt;D368,C368-D368,"")</f>
        <v>92351508.55999982</v>
      </c>
      <c r="G369" s="49">
        <f>E368-F368</f>
        <v>-92351508.56</v>
      </c>
    </row>
    <row r="370" spans="1:6" ht="12.75">
      <c r="A370" s="18"/>
      <c r="B370" s="6"/>
      <c r="C370" s="38"/>
      <c r="D370" s="7"/>
      <c r="E370" s="7"/>
      <c r="F370" s="9"/>
    </row>
    <row r="371" spans="1:6" ht="12.75">
      <c r="A371" s="18"/>
      <c r="B371" s="21" t="s">
        <v>302</v>
      </c>
      <c r="C371" s="38"/>
      <c r="D371" s="7"/>
      <c r="E371" s="7"/>
      <c r="F371" s="9"/>
    </row>
    <row r="372" spans="1:6" ht="12.75">
      <c r="A372" s="18"/>
      <c r="B372" s="21" t="s">
        <v>303</v>
      </c>
      <c r="C372" s="38"/>
      <c r="D372" s="7"/>
      <c r="E372" s="7"/>
      <c r="F372" s="9"/>
    </row>
    <row r="373" spans="1:6" ht="10.5" customHeight="1">
      <c r="A373" s="18"/>
      <c r="B373" s="22"/>
      <c r="C373" s="38"/>
      <c r="D373" s="7"/>
      <c r="E373" s="7"/>
      <c r="F373" s="9"/>
    </row>
    <row r="374" spans="1:6" ht="12.75">
      <c r="A374" s="18"/>
      <c r="B374" s="21" t="s">
        <v>304</v>
      </c>
      <c r="C374" s="38"/>
      <c r="D374" s="7"/>
      <c r="E374" s="7"/>
      <c r="F374" s="9"/>
    </row>
    <row r="375" spans="1:6" ht="10.5" customHeight="1">
      <c r="A375" s="18"/>
      <c r="B375" s="6"/>
      <c r="C375" s="38"/>
      <c r="D375" s="7"/>
      <c r="E375" s="7"/>
      <c r="F375" s="9"/>
    </row>
    <row r="376" spans="1:7" ht="12.75">
      <c r="A376" s="19" t="s">
        <v>193</v>
      </c>
      <c r="B376" s="6" t="s">
        <v>176</v>
      </c>
      <c r="C376" s="38">
        <v>233000000</v>
      </c>
      <c r="D376" s="7">
        <v>115334024.49</v>
      </c>
      <c r="E376" s="7">
        <f>IF(D376&gt;C376,D376-C376,"")</f>
      </c>
      <c r="F376" s="9">
        <f>IF(C376&gt;D376,C376-D376,"")</f>
        <v>117665975.51</v>
      </c>
      <c r="G376" s="30">
        <v>117665975.51</v>
      </c>
    </row>
    <row r="377" spans="1:7" ht="12.75">
      <c r="A377" s="19" t="s">
        <v>194</v>
      </c>
      <c r="B377" s="6" t="s">
        <v>177</v>
      </c>
      <c r="C377" s="38">
        <v>8000000</v>
      </c>
      <c r="D377" s="7">
        <v>7783137.56</v>
      </c>
      <c r="E377" s="7">
        <f>IF(D377&gt;C377,D377-C377,"")</f>
      </c>
      <c r="F377" s="9">
        <f>IF(C377&gt;D377,C377-D377,"")</f>
        <v>216862.4400000004</v>
      </c>
      <c r="G377" s="30">
        <v>216862.44</v>
      </c>
    </row>
    <row r="378" spans="1:7" ht="12.75">
      <c r="A378" s="19" t="s">
        <v>195</v>
      </c>
      <c r="B378" s="6" t="s">
        <v>178</v>
      </c>
      <c r="C378" s="38">
        <v>4000000</v>
      </c>
      <c r="D378" s="7">
        <v>5267955</v>
      </c>
      <c r="E378" s="7">
        <f>IF(D378&gt;C378,D378-C378,"")</f>
        <v>1267955</v>
      </c>
      <c r="F378" s="9">
        <f>IF(C378&gt;D378,C378-D378,"")</f>
      </c>
      <c r="G378" s="30">
        <v>-1267955</v>
      </c>
    </row>
    <row r="379" spans="1:6" ht="10.5" customHeight="1">
      <c r="A379" s="18"/>
      <c r="B379" s="6" t="s">
        <v>1</v>
      </c>
      <c r="C379" s="38"/>
      <c r="D379" s="7"/>
      <c r="E379" s="7"/>
      <c r="F379" s="9"/>
    </row>
    <row r="380" spans="1:6" ht="12.75">
      <c r="A380" s="18"/>
      <c r="B380" s="21" t="s">
        <v>305</v>
      </c>
      <c r="C380" s="42"/>
      <c r="D380" s="26"/>
      <c r="E380" s="26"/>
      <c r="F380" s="27"/>
    </row>
    <row r="381" spans="1:6" ht="12.75">
      <c r="A381" s="18"/>
      <c r="B381" s="21" t="s">
        <v>306</v>
      </c>
      <c r="C381" s="43">
        <f>SUM(C376:C378)</f>
        <v>245000000</v>
      </c>
      <c r="D381" s="28">
        <f>SUM(D376:D378)</f>
        <v>128385117.05</v>
      </c>
      <c r="E381" s="28">
        <f>SUM(E376:E378)</f>
        <v>1267955</v>
      </c>
      <c r="F381" s="29">
        <f>SUM(F376:F378)</f>
        <v>117882837.95</v>
      </c>
    </row>
    <row r="382" spans="1:8" ht="12.75">
      <c r="A382" s="18"/>
      <c r="B382" s="23" t="s">
        <v>260</v>
      </c>
      <c r="C382" s="38"/>
      <c r="D382" s="7"/>
      <c r="E382" s="44">
        <f>IF(D381&gt;C381,D381-C381,"")</f>
      </c>
      <c r="F382" s="61">
        <f>IF(C381&gt;D381,C381-D381,"")</f>
        <v>116614882.95</v>
      </c>
      <c r="G382" s="49">
        <f>E381-F381</f>
        <v>-116614882.95</v>
      </c>
      <c r="H382" s="49">
        <f>E381-F381</f>
        <v>-116614882.95</v>
      </c>
    </row>
    <row r="383" spans="1:6" ht="12.75">
      <c r="A383" s="18"/>
      <c r="B383" s="6"/>
      <c r="C383" s="38"/>
      <c r="D383" s="7"/>
      <c r="E383" s="7"/>
      <c r="F383" s="9"/>
    </row>
    <row r="384" spans="1:6" ht="12.75">
      <c r="A384" s="18"/>
      <c r="B384" s="21" t="s">
        <v>307</v>
      </c>
      <c r="C384" s="38"/>
      <c r="D384" s="7"/>
      <c r="E384" s="7"/>
      <c r="F384" s="9"/>
    </row>
    <row r="385" spans="1:6" ht="10.5" customHeight="1">
      <c r="A385" s="18"/>
      <c r="B385" s="21"/>
      <c r="C385" s="38"/>
      <c r="D385" s="7"/>
      <c r="E385" s="7"/>
      <c r="F385" s="9"/>
    </row>
    <row r="386" spans="1:6" ht="12.75">
      <c r="A386" s="18"/>
      <c r="B386" s="21" t="s">
        <v>308</v>
      </c>
      <c r="C386" s="38"/>
      <c r="D386" s="7"/>
      <c r="E386" s="7"/>
      <c r="F386" s="9"/>
    </row>
    <row r="387" spans="1:6" ht="12.75">
      <c r="A387" s="18"/>
      <c r="B387" s="21" t="s">
        <v>309</v>
      </c>
      <c r="C387" s="38"/>
      <c r="D387" s="7"/>
      <c r="E387" s="7"/>
      <c r="F387" s="9"/>
    </row>
    <row r="388" spans="1:6" ht="10.5" customHeight="1">
      <c r="A388" s="18"/>
      <c r="B388" s="6"/>
      <c r="C388" s="38"/>
      <c r="D388" s="7"/>
      <c r="E388" s="7"/>
      <c r="F388" s="9"/>
    </row>
    <row r="389" spans="1:7" ht="12.75">
      <c r="A389" s="19" t="s">
        <v>221</v>
      </c>
      <c r="B389" s="6" t="s">
        <v>131</v>
      </c>
      <c r="C389" s="38">
        <v>830000</v>
      </c>
      <c r="D389" s="7">
        <v>829541.48</v>
      </c>
      <c r="E389" s="7">
        <f aca="true" t="shared" si="18" ref="E389:E396">IF(D389&gt;C389,D389-C389,"")</f>
      </c>
      <c r="F389" s="9">
        <f aca="true" t="shared" si="19" ref="F389:F396">IF(C389&gt;D389,C389-D389,"")</f>
        <v>458.5200000000186</v>
      </c>
      <c r="G389" s="30">
        <v>458.52</v>
      </c>
    </row>
    <row r="390" spans="1:7" ht="12.75">
      <c r="A390" s="19" t="s">
        <v>222</v>
      </c>
      <c r="B390" s="6" t="s">
        <v>132</v>
      </c>
      <c r="C390" s="38">
        <v>305000</v>
      </c>
      <c r="D390" s="7">
        <v>343029.33</v>
      </c>
      <c r="E390" s="7">
        <f t="shared" si="18"/>
        <v>38029.330000000016</v>
      </c>
      <c r="F390" s="9">
        <f t="shared" si="19"/>
      </c>
      <c r="G390" s="30">
        <v>-38029.33</v>
      </c>
    </row>
    <row r="391" spans="1:7" ht="10.5" customHeight="1">
      <c r="A391" s="18"/>
      <c r="B391" s="20"/>
      <c r="C391" s="38"/>
      <c r="D391" s="7"/>
      <c r="E391" s="7">
        <f t="shared" si="18"/>
      </c>
      <c r="F391" s="9">
        <f t="shared" si="19"/>
      </c>
      <c r="G391" s="30"/>
    </row>
    <row r="392" spans="1:7" ht="12.75">
      <c r="A392" s="18"/>
      <c r="B392" s="21" t="s">
        <v>310</v>
      </c>
      <c r="C392" s="38"/>
      <c r="D392" s="7"/>
      <c r="E392" s="7">
        <f t="shared" si="18"/>
      </c>
      <c r="F392" s="9">
        <f t="shared" si="19"/>
      </c>
      <c r="G392" s="30"/>
    </row>
    <row r="393" spans="1:7" ht="12.75">
      <c r="A393" s="18"/>
      <c r="B393" s="21" t="s">
        <v>311</v>
      </c>
      <c r="C393" s="38"/>
      <c r="D393" s="7"/>
      <c r="E393" s="7">
        <f t="shared" si="18"/>
      </c>
      <c r="F393" s="9">
        <f t="shared" si="19"/>
      </c>
      <c r="G393" s="30"/>
    </row>
    <row r="394" spans="1:7" ht="10.5" customHeight="1">
      <c r="A394" s="18"/>
      <c r="B394" s="6"/>
      <c r="C394" s="38"/>
      <c r="D394" s="7"/>
      <c r="E394" s="7">
        <f t="shared" si="18"/>
      </c>
      <c r="F394" s="9">
        <f t="shared" si="19"/>
      </c>
      <c r="G394" s="30"/>
    </row>
    <row r="395" spans="1:7" ht="12.75">
      <c r="A395" s="19" t="s">
        <v>221</v>
      </c>
      <c r="B395" s="6" t="s">
        <v>131</v>
      </c>
      <c r="C395" s="38">
        <v>6667000</v>
      </c>
      <c r="D395" s="7">
        <v>23896813.15</v>
      </c>
      <c r="E395" s="7">
        <f t="shared" si="18"/>
        <v>17229813.15</v>
      </c>
      <c r="F395" s="9">
        <f t="shared" si="19"/>
      </c>
      <c r="G395" s="30">
        <v>-17229813.15</v>
      </c>
    </row>
    <row r="396" spans="1:7" ht="12.75">
      <c r="A396" s="19" t="s">
        <v>223</v>
      </c>
      <c r="B396" s="6" t="s">
        <v>133</v>
      </c>
      <c r="C396" s="38">
        <v>2993000</v>
      </c>
      <c r="D396" s="7">
        <v>7298934</v>
      </c>
      <c r="E396" s="7">
        <f t="shared" si="18"/>
        <v>4305934</v>
      </c>
      <c r="F396" s="9">
        <f t="shared" si="19"/>
      </c>
      <c r="G396" s="30">
        <v>-4305934</v>
      </c>
    </row>
    <row r="397" spans="1:6" ht="12.75">
      <c r="A397" s="19"/>
      <c r="B397" s="23" t="s">
        <v>168</v>
      </c>
      <c r="C397" s="39">
        <f>SUM(C389:C396)</f>
        <v>10795000</v>
      </c>
      <c r="D397" s="24">
        <f>SUM(D389:D396)</f>
        <v>32368317.959999997</v>
      </c>
      <c r="E397" s="24">
        <f>SUM(E389:E396)</f>
        <v>21573776.479999997</v>
      </c>
      <c r="F397" s="25">
        <f>SUM(F389:F396)</f>
        <v>458.5200000000186</v>
      </c>
    </row>
    <row r="398" spans="1:6" ht="12.75">
      <c r="A398" s="32"/>
      <c r="B398" s="3"/>
      <c r="C398" s="40"/>
      <c r="D398" s="30"/>
      <c r="E398" s="30"/>
      <c r="F398" s="30"/>
    </row>
    <row r="399" spans="1:6" ht="12.75">
      <c r="A399" s="19"/>
      <c r="B399" s="6"/>
      <c r="C399" s="38"/>
      <c r="D399" s="7"/>
      <c r="E399" s="7"/>
      <c r="F399" s="9"/>
    </row>
    <row r="400" spans="1:6" ht="12.75">
      <c r="A400" s="19"/>
      <c r="B400" s="21" t="s">
        <v>312</v>
      </c>
      <c r="C400" s="38"/>
      <c r="D400" s="7"/>
      <c r="E400" s="7"/>
      <c r="F400" s="9"/>
    </row>
    <row r="401" spans="1:6" ht="12.75">
      <c r="A401" s="19"/>
      <c r="B401" s="21" t="s">
        <v>182</v>
      </c>
      <c r="C401" s="38"/>
      <c r="D401" s="7"/>
      <c r="E401" s="7"/>
      <c r="F401" s="9"/>
    </row>
    <row r="402" spans="1:6" ht="12.75">
      <c r="A402" s="19"/>
      <c r="B402" s="6"/>
      <c r="C402" s="38"/>
      <c r="D402" s="7"/>
      <c r="E402" s="7"/>
      <c r="F402" s="9"/>
    </row>
    <row r="403" spans="1:6" ht="12.75">
      <c r="A403" s="19"/>
      <c r="B403" s="23" t="s">
        <v>181</v>
      </c>
      <c r="C403" s="38">
        <f>C397</f>
        <v>10795000</v>
      </c>
      <c r="D403" s="7">
        <f>D397</f>
        <v>32368317.959999997</v>
      </c>
      <c r="E403" s="7">
        <f>E397</f>
        <v>21573776.479999997</v>
      </c>
      <c r="F403" s="9">
        <f>F397</f>
        <v>458.5200000000186</v>
      </c>
    </row>
    <row r="404" spans="1:6" ht="12.75">
      <c r="A404" s="19"/>
      <c r="B404" s="21"/>
      <c r="C404" s="38"/>
      <c r="D404" s="7"/>
      <c r="E404" s="7"/>
      <c r="F404" s="9"/>
    </row>
    <row r="405" spans="1:6" ht="12.75">
      <c r="A405" s="19"/>
      <c r="B405" s="21" t="s">
        <v>310</v>
      </c>
      <c r="C405" s="38"/>
      <c r="D405" s="7"/>
      <c r="E405" s="7"/>
      <c r="F405" s="9"/>
    </row>
    <row r="406" spans="1:6" ht="12.75">
      <c r="A406" s="19"/>
      <c r="B406" s="21" t="s">
        <v>313</v>
      </c>
      <c r="C406" s="38"/>
      <c r="D406" s="7"/>
      <c r="E406" s="7"/>
      <c r="F406" s="9"/>
    </row>
    <row r="407" spans="1:6" ht="12.75">
      <c r="A407" s="19"/>
      <c r="B407" s="6"/>
      <c r="C407" s="38"/>
      <c r="D407" s="7"/>
      <c r="E407" s="7"/>
      <c r="F407" s="9"/>
    </row>
    <row r="408" spans="1:6" ht="12.75">
      <c r="A408" s="19" t="s">
        <v>224</v>
      </c>
      <c r="B408" s="6" t="s">
        <v>359</v>
      </c>
      <c r="C408" s="38"/>
      <c r="D408" s="7">
        <v>33043327.53</v>
      </c>
      <c r="E408" s="7">
        <f>IF(D408&gt;C408,D408-C408,"")</f>
        <v>33043327.53</v>
      </c>
      <c r="F408" s="9"/>
    </row>
    <row r="409" spans="1:7" ht="12.75">
      <c r="A409" s="19" t="s">
        <v>225</v>
      </c>
      <c r="B409" s="6" t="s">
        <v>134</v>
      </c>
      <c r="C409" s="38">
        <v>665000</v>
      </c>
      <c r="D409" s="7">
        <v>13162245.74</v>
      </c>
      <c r="E409" s="7">
        <f aca="true" t="shared" si="20" ref="E409:E450">IF(D409&gt;C409,D409-C409,"")</f>
        <v>12497245.74</v>
      </c>
      <c r="F409" s="9">
        <f aca="true" t="shared" si="21" ref="F409:F450">IF(C409&gt;D409,C409-D409,"")</f>
      </c>
      <c r="G409" s="30">
        <v>-12497245.74</v>
      </c>
    </row>
    <row r="410" spans="1:7" ht="12.75">
      <c r="A410" s="19" t="s">
        <v>226</v>
      </c>
      <c r="B410" s="6" t="s">
        <v>135</v>
      </c>
      <c r="C410" s="38">
        <v>8505000</v>
      </c>
      <c r="D410" s="7"/>
      <c r="E410" s="7">
        <f t="shared" si="20"/>
      </c>
      <c r="F410" s="9">
        <f t="shared" si="21"/>
        <v>8505000</v>
      </c>
      <c r="G410" s="30">
        <v>8505000</v>
      </c>
    </row>
    <row r="411" spans="1:7" ht="12.75">
      <c r="A411" s="19" t="s">
        <v>227</v>
      </c>
      <c r="B411" s="6" t="s">
        <v>136</v>
      </c>
      <c r="C411" s="38">
        <v>8745000</v>
      </c>
      <c r="D411" s="7"/>
      <c r="E411" s="7">
        <f t="shared" si="20"/>
      </c>
      <c r="F411" s="9">
        <f t="shared" si="21"/>
        <v>8745000</v>
      </c>
      <c r="G411" s="30">
        <v>8745000</v>
      </c>
    </row>
    <row r="412" spans="1:7" ht="12.75">
      <c r="A412" s="19" t="s">
        <v>192</v>
      </c>
      <c r="B412" s="6" t="s">
        <v>347</v>
      </c>
      <c r="C412" s="38"/>
      <c r="D412" s="7">
        <v>2502319.06</v>
      </c>
      <c r="E412" s="7">
        <f t="shared" si="20"/>
        <v>2502319.06</v>
      </c>
      <c r="F412" s="9">
        <f t="shared" si="21"/>
      </c>
      <c r="G412" s="30">
        <v>-2502319.06</v>
      </c>
    </row>
    <row r="413" spans="1:7" ht="12.75">
      <c r="A413" s="19" t="s">
        <v>207</v>
      </c>
      <c r="B413" s="6" t="s">
        <v>137</v>
      </c>
      <c r="C413" s="38">
        <v>4174000</v>
      </c>
      <c r="D413" s="7">
        <v>88260591.94</v>
      </c>
      <c r="E413" s="7">
        <f t="shared" si="20"/>
        <v>84086591.94</v>
      </c>
      <c r="F413" s="9">
        <f t="shared" si="21"/>
      </c>
      <c r="G413" s="30">
        <v>-84086591.94</v>
      </c>
    </row>
    <row r="414" spans="1:7" ht="12.75">
      <c r="A414" s="19"/>
      <c r="B414" s="6"/>
      <c r="C414" s="38"/>
      <c r="D414" s="7"/>
      <c r="E414" s="7">
        <f t="shared" si="20"/>
      </c>
      <c r="F414" s="9">
        <f t="shared" si="21"/>
      </c>
      <c r="G414" s="30"/>
    </row>
    <row r="415" spans="1:7" ht="12.75">
      <c r="A415" s="19"/>
      <c r="B415" s="21" t="s">
        <v>348</v>
      </c>
      <c r="C415" s="38"/>
      <c r="D415" s="7"/>
      <c r="E415" s="7">
        <f t="shared" si="20"/>
      </c>
      <c r="F415" s="9">
        <f t="shared" si="21"/>
      </c>
      <c r="G415" s="30"/>
    </row>
    <row r="416" spans="1:7" ht="12.75">
      <c r="A416" s="18"/>
      <c r="B416" s="21" t="s">
        <v>314</v>
      </c>
      <c r="C416" s="38"/>
      <c r="D416" s="7"/>
      <c r="E416" s="7">
        <f t="shared" si="20"/>
      </c>
      <c r="F416" s="9">
        <f t="shared" si="21"/>
      </c>
      <c r="G416" s="30"/>
    </row>
    <row r="417" spans="1:7" ht="12.75">
      <c r="A417" s="18"/>
      <c r="B417" s="6"/>
      <c r="C417" s="38"/>
      <c r="D417" s="7"/>
      <c r="E417" s="7">
        <f t="shared" si="20"/>
      </c>
      <c r="F417" s="9">
        <f t="shared" si="21"/>
      </c>
      <c r="G417" s="30"/>
    </row>
    <row r="418" spans="1:7" ht="12.75">
      <c r="A418" s="19" t="s">
        <v>221</v>
      </c>
      <c r="B418" s="6" t="s">
        <v>131</v>
      </c>
      <c r="C418" s="38">
        <v>37499000</v>
      </c>
      <c r="D418" s="7">
        <v>39801138.09</v>
      </c>
      <c r="E418" s="7">
        <f t="shared" si="20"/>
        <v>2302138.0900000036</v>
      </c>
      <c r="F418" s="9">
        <f t="shared" si="21"/>
      </c>
      <c r="G418" s="30">
        <v>-2302138.09</v>
      </c>
    </row>
    <row r="419" spans="1:7" ht="12.75">
      <c r="A419" s="19" t="s">
        <v>228</v>
      </c>
      <c r="B419" s="6" t="s">
        <v>138</v>
      </c>
      <c r="C419" s="38">
        <v>12000</v>
      </c>
      <c r="D419" s="7">
        <v>11943.61</v>
      </c>
      <c r="E419" s="7">
        <f t="shared" si="20"/>
      </c>
      <c r="F419" s="9">
        <f t="shared" si="21"/>
        <v>56.38999999999942</v>
      </c>
      <c r="G419" s="30">
        <v>56.39</v>
      </c>
    </row>
    <row r="420" spans="1:7" ht="12.75">
      <c r="A420" s="19" t="s">
        <v>229</v>
      </c>
      <c r="B420" s="6" t="s">
        <v>143</v>
      </c>
      <c r="C420" s="38"/>
      <c r="D420" s="7"/>
      <c r="E420" s="7">
        <f t="shared" si="20"/>
      </c>
      <c r="F420" s="9">
        <f t="shared" si="21"/>
      </c>
      <c r="G420" s="30"/>
    </row>
    <row r="421" spans="1:7" ht="12.75">
      <c r="A421" s="19"/>
      <c r="B421" s="6" t="s">
        <v>144</v>
      </c>
      <c r="C421" s="38">
        <v>1718000</v>
      </c>
      <c r="D421" s="7">
        <v>2634148.67</v>
      </c>
      <c r="E421" s="7">
        <f t="shared" si="20"/>
        <v>916148.6699999999</v>
      </c>
      <c r="F421" s="9">
        <f t="shared" si="21"/>
      </c>
      <c r="G421" s="30">
        <v>-916148.67</v>
      </c>
    </row>
    <row r="422" spans="1:7" ht="12.75">
      <c r="A422" s="19" t="s">
        <v>230</v>
      </c>
      <c r="B422" s="6" t="s">
        <v>139</v>
      </c>
      <c r="C422" s="38">
        <v>1851000</v>
      </c>
      <c r="D422" s="7">
        <v>1873291</v>
      </c>
      <c r="E422" s="7">
        <f t="shared" si="20"/>
        <v>22291</v>
      </c>
      <c r="F422" s="9">
        <f t="shared" si="21"/>
      </c>
      <c r="G422" s="30">
        <v>-22291</v>
      </c>
    </row>
    <row r="423" spans="1:7" ht="12.75">
      <c r="A423" s="19" t="s">
        <v>231</v>
      </c>
      <c r="B423" s="6" t="s">
        <v>146</v>
      </c>
      <c r="C423" s="38"/>
      <c r="D423" s="7"/>
      <c r="E423" s="7">
        <f t="shared" si="20"/>
      </c>
      <c r="F423" s="9">
        <f t="shared" si="21"/>
      </c>
      <c r="G423" s="30"/>
    </row>
    <row r="424" spans="1:7" ht="12.75">
      <c r="A424" s="19"/>
      <c r="B424" s="6" t="s">
        <v>145</v>
      </c>
      <c r="C424" s="38">
        <v>13350000</v>
      </c>
      <c r="D424" s="7">
        <v>15424685.16</v>
      </c>
      <c r="E424" s="7">
        <f t="shared" si="20"/>
        <v>2074685.1600000001</v>
      </c>
      <c r="F424" s="9">
        <f t="shared" si="21"/>
      </c>
      <c r="G424" s="30">
        <v>-2074685.16</v>
      </c>
    </row>
    <row r="425" spans="1:7" ht="12.75">
      <c r="A425" s="19" t="s">
        <v>232</v>
      </c>
      <c r="B425" s="6" t="s">
        <v>140</v>
      </c>
      <c r="C425" s="38">
        <v>1103000</v>
      </c>
      <c r="D425" s="7">
        <v>1233067.5</v>
      </c>
      <c r="E425" s="7">
        <f t="shared" si="20"/>
        <v>130067.5</v>
      </c>
      <c r="F425" s="9">
        <f t="shared" si="21"/>
      </c>
      <c r="G425" s="30">
        <v>-130067.5</v>
      </c>
    </row>
    <row r="426" spans="1:7" ht="12.75">
      <c r="A426" s="19" t="s">
        <v>226</v>
      </c>
      <c r="B426" s="6" t="s">
        <v>141</v>
      </c>
      <c r="C426" s="38">
        <v>1103000</v>
      </c>
      <c r="D426" s="7">
        <v>2220292.45</v>
      </c>
      <c r="E426" s="7">
        <f t="shared" si="20"/>
        <v>1117292.4500000002</v>
      </c>
      <c r="F426" s="9">
        <f t="shared" si="21"/>
      </c>
      <c r="G426" s="30">
        <v>-1117292.45</v>
      </c>
    </row>
    <row r="427" spans="1:7" ht="12.75">
      <c r="A427" s="19" t="s">
        <v>233</v>
      </c>
      <c r="B427" s="6" t="s">
        <v>142</v>
      </c>
      <c r="C427" s="38">
        <v>2000000</v>
      </c>
      <c r="D427" s="7">
        <v>1653426.25</v>
      </c>
      <c r="E427" s="7">
        <f t="shared" si="20"/>
      </c>
      <c r="F427" s="9">
        <f t="shared" si="21"/>
        <v>346573.75</v>
      </c>
      <c r="G427" s="30">
        <v>346573.75</v>
      </c>
    </row>
    <row r="428" spans="1:7" ht="12.75">
      <c r="A428" s="18"/>
      <c r="B428" s="6"/>
      <c r="C428" s="38"/>
      <c r="D428" s="7"/>
      <c r="E428" s="7">
        <f t="shared" si="20"/>
      </c>
      <c r="F428" s="9">
        <f t="shared" si="21"/>
      </c>
      <c r="G428" s="30"/>
    </row>
    <row r="429" spans="1:7" ht="12.75">
      <c r="A429" s="18"/>
      <c r="B429" s="21" t="s">
        <v>315</v>
      </c>
      <c r="C429" s="38"/>
      <c r="D429" s="7"/>
      <c r="E429" s="7">
        <f t="shared" si="20"/>
      </c>
      <c r="F429" s="9">
        <f t="shared" si="21"/>
      </c>
      <c r="G429" s="30"/>
    </row>
    <row r="430" spans="1:7" ht="12.75">
      <c r="A430" s="18"/>
      <c r="B430" s="21" t="s">
        <v>316</v>
      </c>
      <c r="C430" s="38"/>
      <c r="D430" s="7"/>
      <c r="E430" s="7">
        <f t="shared" si="20"/>
      </c>
      <c r="F430" s="9">
        <f t="shared" si="21"/>
      </c>
      <c r="G430" s="30"/>
    </row>
    <row r="431" spans="1:7" ht="12.75">
      <c r="A431" s="18"/>
      <c r="B431" s="6"/>
      <c r="C431" s="38"/>
      <c r="D431" s="7"/>
      <c r="E431" s="7">
        <f t="shared" si="20"/>
      </c>
      <c r="F431" s="9">
        <f t="shared" si="21"/>
      </c>
      <c r="G431" s="30"/>
    </row>
    <row r="432" spans="1:7" ht="12.75">
      <c r="A432" s="19" t="s">
        <v>221</v>
      </c>
      <c r="B432" s="6" t="s">
        <v>131</v>
      </c>
      <c r="C432" s="38">
        <v>2495000</v>
      </c>
      <c r="D432" s="7">
        <v>2492656.09</v>
      </c>
      <c r="E432" s="7">
        <f t="shared" si="20"/>
      </c>
      <c r="F432" s="9">
        <f t="shared" si="21"/>
        <v>2343.910000000149</v>
      </c>
      <c r="G432" s="30">
        <v>2343.91</v>
      </c>
    </row>
    <row r="433" spans="1:7" ht="12.75">
      <c r="A433" s="19" t="s">
        <v>222</v>
      </c>
      <c r="B433" s="6" t="s">
        <v>147</v>
      </c>
      <c r="C433" s="38">
        <v>677000</v>
      </c>
      <c r="D433" s="7">
        <v>677008.12</v>
      </c>
      <c r="E433" s="7">
        <f t="shared" si="20"/>
        <v>8.119999999995343</v>
      </c>
      <c r="F433" s="9">
        <f t="shared" si="21"/>
      </c>
      <c r="G433" s="30">
        <v>-8.12</v>
      </c>
    </row>
    <row r="434" spans="1:7" ht="12.75">
      <c r="A434" s="19" t="s">
        <v>234</v>
      </c>
      <c r="B434" s="6" t="s">
        <v>148</v>
      </c>
      <c r="C434" s="38">
        <v>2064000</v>
      </c>
      <c r="D434" s="7">
        <v>2063565.34</v>
      </c>
      <c r="E434" s="7">
        <f t="shared" si="20"/>
      </c>
      <c r="F434" s="9">
        <f t="shared" si="21"/>
        <v>434.6599999999162</v>
      </c>
      <c r="G434" s="30">
        <v>434.66</v>
      </c>
    </row>
    <row r="435" spans="1:7" ht="12.75">
      <c r="A435" s="18"/>
      <c r="B435" s="6"/>
      <c r="C435" s="38"/>
      <c r="D435" s="7"/>
      <c r="E435" s="7">
        <f t="shared" si="20"/>
      </c>
      <c r="F435" s="9">
        <f t="shared" si="21"/>
      </c>
      <c r="G435" s="30"/>
    </row>
    <row r="436" spans="1:7" ht="12.75">
      <c r="A436" s="18"/>
      <c r="B436" s="21" t="s">
        <v>317</v>
      </c>
      <c r="C436" s="38"/>
      <c r="D436" s="7"/>
      <c r="E436" s="7">
        <f t="shared" si="20"/>
      </c>
      <c r="F436" s="9">
        <f t="shared" si="21"/>
      </c>
      <c r="G436" s="30"/>
    </row>
    <row r="437" spans="1:7" ht="12.75">
      <c r="A437" s="18"/>
      <c r="B437" s="21" t="s">
        <v>318</v>
      </c>
      <c r="C437" s="38"/>
      <c r="D437" s="7"/>
      <c r="E437" s="7">
        <f t="shared" si="20"/>
      </c>
      <c r="F437" s="9">
        <f t="shared" si="21"/>
      </c>
      <c r="G437" s="30"/>
    </row>
    <row r="438" spans="1:7" ht="12.75">
      <c r="A438" s="18"/>
      <c r="B438" s="6"/>
      <c r="C438" s="38"/>
      <c r="D438" s="7"/>
      <c r="E438" s="7">
        <f t="shared" si="20"/>
      </c>
      <c r="F438" s="9">
        <f t="shared" si="21"/>
      </c>
      <c r="G438" s="30"/>
    </row>
    <row r="439" spans="1:7" ht="12.75">
      <c r="A439" s="19" t="s">
        <v>221</v>
      </c>
      <c r="B439" s="6" t="s">
        <v>131</v>
      </c>
      <c r="C439" s="38">
        <v>105000</v>
      </c>
      <c r="D439" s="7">
        <v>105255.79</v>
      </c>
      <c r="E439" s="7">
        <f t="shared" si="20"/>
        <v>255.7899999999936</v>
      </c>
      <c r="F439" s="9">
        <f t="shared" si="21"/>
      </c>
      <c r="G439" s="30">
        <v>-255.79</v>
      </c>
    </row>
    <row r="440" spans="1:7" ht="12.75">
      <c r="A440" s="18"/>
      <c r="B440" s="6"/>
      <c r="C440" s="38"/>
      <c r="D440" s="7"/>
      <c r="E440" s="7">
        <f t="shared" si="20"/>
      </c>
      <c r="F440" s="9">
        <f t="shared" si="21"/>
      </c>
      <c r="G440" s="30"/>
    </row>
    <row r="441" spans="1:7" ht="12.75">
      <c r="A441" s="18"/>
      <c r="B441" s="21" t="s">
        <v>319</v>
      </c>
      <c r="C441" s="38"/>
      <c r="D441" s="7"/>
      <c r="E441" s="7">
        <f t="shared" si="20"/>
      </c>
      <c r="F441" s="9">
        <f t="shared" si="21"/>
      </c>
      <c r="G441" s="30"/>
    </row>
    <row r="442" spans="1:7" ht="12.75">
      <c r="A442" s="18"/>
      <c r="B442" s="21" t="s">
        <v>320</v>
      </c>
      <c r="C442" s="38"/>
      <c r="D442" s="7"/>
      <c r="E442" s="7">
        <f t="shared" si="20"/>
      </c>
      <c r="F442" s="9">
        <f t="shared" si="21"/>
      </c>
      <c r="G442" s="30"/>
    </row>
    <row r="443" spans="1:7" ht="12.75">
      <c r="A443" s="18"/>
      <c r="B443" s="6"/>
      <c r="C443" s="38"/>
      <c r="D443" s="7"/>
      <c r="E443" s="7">
        <f t="shared" si="20"/>
      </c>
      <c r="F443" s="9">
        <f t="shared" si="21"/>
      </c>
      <c r="G443" s="30"/>
    </row>
    <row r="444" spans="1:7" ht="12.75">
      <c r="A444" s="19" t="s">
        <v>199</v>
      </c>
      <c r="B444" s="6" t="s">
        <v>149</v>
      </c>
      <c r="C444" s="38">
        <v>120000</v>
      </c>
      <c r="D444" s="7">
        <v>120000</v>
      </c>
      <c r="E444" s="7">
        <f t="shared" si="20"/>
      </c>
      <c r="F444" s="9">
        <f t="shared" si="21"/>
      </c>
      <c r="G444" s="30">
        <v>0</v>
      </c>
    </row>
    <row r="445" spans="1:7" ht="12.75">
      <c r="A445" s="19"/>
      <c r="B445" s="6"/>
      <c r="C445" s="38"/>
      <c r="D445" s="7"/>
      <c r="E445" s="7">
        <f t="shared" si="20"/>
      </c>
      <c r="F445" s="9">
        <f t="shared" si="21"/>
      </c>
      <c r="G445" s="30"/>
    </row>
    <row r="446" spans="1:7" ht="12.75">
      <c r="A446" s="18"/>
      <c r="B446" s="21" t="s">
        <v>321</v>
      </c>
      <c r="C446" s="38"/>
      <c r="D446" s="7"/>
      <c r="E446" s="7">
        <f t="shared" si="20"/>
      </c>
      <c r="F446" s="9">
        <f t="shared" si="21"/>
      </c>
      <c r="G446" s="30"/>
    </row>
    <row r="447" spans="1:7" ht="12.75">
      <c r="A447" s="18"/>
      <c r="B447" s="21" t="s">
        <v>349</v>
      </c>
      <c r="C447" s="38"/>
      <c r="D447" s="7"/>
      <c r="E447" s="7">
        <f t="shared" si="20"/>
      </c>
      <c r="F447" s="9">
        <f t="shared" si="21"/>
      </c>
      <c r="G447" s="30"/>
    </row>
    <row r="448" spans="1:7" ht="12.75">
      <c r="A448" s="18"/>
      <c r="B448" s="21" t="s">
        <v>322</v>
      </c>
      <c r="C448" s="38"/>
      <c r="D448" s="7"/>
      <c r="E448" s="7">
        <f t="shared" si="20"/>
      </c>
      <c r="F448" s="9">
        <f t="shared" si="21"/>
      </c>
      <c r="G448" s="30"/>
    </row>
    <row r="449" spans="1:7" ht="12.75">
      <c r="A449" s="18"/>
      <c r="B449" s="6"/>
      <c r="C449" s="38"/>
      <c r="D449" s="7"/>
      <c r="E449" s="7">
        <f t="shared" si="20"/>
      </c>
      <c r="F449" s="9">
        <f t="shared" si="21"/>
      </c>
      <c r="G449" s="30"/>
    </row>
    <row r="450" spans="1:7" ht="12.75">
      <c r="A450" s="19" t="s">
        <v>222</v>
      </c>
      <c r="B450" s="6" t="s">
        <v>132</v>
      </c>
      <c r="C450" s="38">
        <v>285000</v>
      </c>
      <c r="D450" s="7">
        <v>321529.01</v>
      </c>
      <c r="E450" s="7">
        <f t="shared" si="20"/>
        <v>36529.01000000001</v>
      </c>
      <c r="F450" s="9">
        <f t="shared" si="21"/>
      </c>
      <c r="G450" s="30">
        <v>-36529.01</v>
      </c>
    </row>
    <row r="451" spans="1:6" ht="12.75">
      <c r="A451" s="19"/>
      <c r="B451" s="23" t="s">
        <v>168</v>
      </c>
      <c r="C451" s="39">
        <f>SUM(C400:C450)</f>
        <v>97266000</v>
      </c>
      <c r="D451" s="24">
        <f>SUM(D400:D450)</f>
        <v>239968809.30999997</v>
      </c>
      <c r="E451" s="24">
        <f>SUM(E400:E450)</f>
        <v>160302676.53999996</v>
      </c>
      <c r="F451" s="25">
        <f>SUM(F400:F450)</f>
        <v>17599867.23</v>
      </c>
    </row>
    <row r="452" spans="1:6" ht="12.75">
      <c r="A452" s="32"/>
      <c r="B452" s="3"/>
      <c r="C452" s="40"/>
      <c r="D452" s="30"/>
      <c r="E452" s="30"/>
      <c r="F452" s="30"/>
    </row>
    <row r="453" spans="1:6" ht="12.75">
      <c r="A453" s="32"/>
      <c r="B453" s="3"/>
      <c r="C453" s="40"/>
      <c r="D453" s="30"/>
      <c r="E453" s="30"/>
      <c r="F453" s="30"/>
    </row>
    <row r="454" spans="1:6" ht="12.75">
      <c r="A454" s="19"/>
      <c r="B454" s="6"/>
      <c r="C454" s="38"/>
      <c r="D454" s="7"/>
      <c r="E454" s="7"/>
      <c r="F454" s="9"/>
    </row>
    <row r="455" spans="1:6" ht="12.75">
      <c r="A455" s="19"/>
      <c r="B455" s="21" t="s">
        <v>312</v>
      </c>
      <c r="C455" s="38"/>
      <c r="D455" s="7"/>
      <c r="E455" s="7"/>
      <c r="F455" s="9"/>
    </row>
    <row r="456" spans="1:6" ht="12.75">
      <c r="A456" s="19"/>
      <c r="B456" s="21" t="s">
        <v>182</v>
      </c>
      <c r="C456" s="38"/>
      <c r="D456" s="7"/>
      <c r="E456" s="7"/>
      <c r="F456" s="9"/>
    </row>
    <row r="457" spans="1:6" ht="12.75">
      <c r="A457" s="19"/>
      <c r="B457" s="21"/>
      <c r="C457" s="38"/>
      <c r="D457" s="7"/>
      <c r="E457" s="7"/>
      <c r="F457" s="9"/>
    </row>
    <row r="458" spans="1:6" ht="12.75">
      <c r="A458" s="18"/>
      <c r="B458" s="23" t="s">
        <v>181</v>
      </c>
      <c r="C458" s="38">
        <f>+C451</f>
        <v>97266000</v>
      </c>
      <c r="D458" s="7">
        <f>+D451</f>
        <v>239968809.30999997</v>
      </c>
      <c r="E458" s="7">
        <f>+E451</f>
        <v>160302676.53999996</v>
      </c>
      <c r="F458" s="9">
        <f>+F451</f>
        <v>17599867.23</v>
      </c>
    </row>
    <row r="459" spans="1:6" ht="10.5" customHeight="1">
      <c r="A459" s="18"/>
      <c r="B459" s="21"/>
      <c r="C459" s="38"/>
      <c r="D459" s="7"/>
      <c r="E459" s="7"/>
      <c r="F459" s="9"/>
    </row>
    <row r="460" spans="1:6" ht="12.75">
      <c r="A460" s="18"/>
      <c r="B460" s="21" t="s">
        <v>191</v>
      </c>
      <c r="C460" s="38"/>
      <c r="D460" s="7"/>
      <c r="E460" s="7"/>
      <c r="F460" s="9"/>
    </row>
    <row r="461" spans="1:6" ht="10.5" customHeight="1">
      <c r="A461" s="18"/>
      <c r="B461" s="6"/>
      <c r="C461" s="38"/>
      <c r="D461" s="7"/>
      <c r="E461" s="7"/>
      <c r="F461" s="9"/>
    </row>
    <row r="462" spans="1:7" ht="12.75">
      <c r="A462" s="19" t="s">
        <v>221</v>
      </c>
      <c r="B462" s="6" t="s">
        <v>131</v>
      </c>
      <c r="C462" s="38">
        <v>2232000</v>
      </c>
      <c r="D462" s="7">
        <v>3284844.6</v>
      </c>
      <c r="E462" s="7">
        <f aca="true" t="shared" si="22" ref="E462:E508">IF(D462&gt;C462,D462-C462,"")</f>
        <v>1052844.6</v>
      </c>
      <c r="F462" s="9">
        <f aca="true" t="shared" si="23" ref="F462:F508">IF(C462&gt;D462,C462-D462,"")</f>
      </c>
      <c r="G462" s="30">
        <v>-1052844.6</v>
      </c>
    </row>
    <row r="463" spans="1:7" ht="12.75">
      <c r="A463" s="19" t="s">
        <v>235</v>
      </c>
      <c r="B463" s="6" t="s">
        <v>164</v>
      </c>
      <c r="C463" s="38">
        <v>8586000</v>
      </c>
      <c r="D463" s="7">
        <v>9639630.47</v>
      </c>
      <c r="E463" s="7">
        <f t="shared" si="22"/>
        <v>1053630.4700000007</v>
      </c>
      <c r="F463" s="9">
        <f t="shared" si="23"/>
      </c>
      <c r="G463" s="30">
        <v>-1053630.47</v>
      </c>
    </row>
    <row r="464" spans="1:7" ht="10.5" customHeight="1">
      <c r="A464" s="18"/>
      <c r="B464" s="6"/>
      <c r="C464" s="38"/>
      <c r="D464" s="7"/>
      <c r="E464" s="7">
        <f t="shared" si="22"/>
      </c>
      <c r="F464" s="9">
        <f t="shared" si="23"/>
      </c>
      <c r="G464" s="30"/>
    </row>
    <row r="465" spans="1:7" ht="12.75">
      <c r="A465" s="18"/>
      <c r="B465" s="21" t="s">
        <v>190</v>
      </c>
      <c r="C465" s="38"/>
      <c r="D465" s="7"/>
      <c r="E465" s="7">
        <f t="shared" si="22"/>
      </c>
      <c r="F465" s="9">
        <f t="shared" si="23"/>
      </c>
      <c r="G465" s="30"/>
    </row>
    <row r="466" spans="1:7" ht="10.5" customHeight="1">
      <c r="A466" s="18"/>
      <c r="B466" s="6"/>
      <c r="C466" s="38"/>
      <c r="D466" s="7"/>
      <c r="E466" s="7">
        <f t="shared" si="22"/>
      </c>
      <c r="F466" s="9">
        <f t="shared" si="23"/>
      </c>
      <c r="G466" s="30"/>
    </row>
    <row r="467" spans="1:7" ht="12.75">
      <c r="A467" s="19" t="s">
        <v>221</v>
      </c>
      <c r="B467" s="6" t="s">
        <v>131</v>
      </c>
      <c r="C467" s="38">
        <v>2918000</v>
      </c>
      <c r="D467" s="7"/>
      <c r="E467" s="7">
        <f t="shared" si="22"/>
      </c>
      <c r="F467" s="9">
        <f t="shared" si="23"/>
        <v>2918000</v>
      </c>
      <c r="G467" s="30">
        <v>2918000</v>
      </c>
    </row>
    <row r="468" spans="1:7" ht="12.75">
      <c r="A468" s="19" t="s">
        <v>236</v>
      </c>
      <c r="B468" s="6" t="s">
        <v>150</v>
      </c>
      <c r="C468" s="38">
        <v>2250000</v>
      </c>
      <c r="D468" s="7"/>
      <c r="E468" s="7">
        <f t="shared" si="22"/>
      </c>
      <c r="F468" s="9">
        <f t="shared" si="23"/>
        <v>2250000</v>
      </c>
      <c r="G468" s="30">
        <v>2250000</v>
      </c>
    </row>
    <row r="469" spans="1:7" ht="10.5" customHeight="1">
      <c r="A469" s="18"/>
      <c r="B469" s="6"/>
      <c r="C469" s="38"/>
      <c r="D469" s="7"/>
      <c r="E469" s="7">
        <f t="shared" si="22"/>
      </c>
      <c r="F469" s="9">
        <f t="shared" si="23"/>
      </c>
      <c r="G469" s="30"/>
    </row>
    <row r="470" spans="1:7" ht="12.75">
      <c r="A470" s="18"/>
      <c r="B470" s="21" t="s">
        <v>352</v>
      </c>
      <c r="C470" s="38"/>
      <c r="D470" s="7"/>
      <c r="E470" s="7">
        <f t="shared" si="22"/>
      </c>
      <c r="F470" s="9">
        <f t="shared" si="23"/>
      </c>
      <c r="G470" s="30"/>
    </row>
    <row r="471" spans="1:7" ht="12.75">
      <c r="A471" s="18"/>
      <c r="B471" s="21" t="s">
        <v>350</v>
      </c>
      <c r="C471" s="38"/>
      <c r="D471" s="7"/>
      <c r="E471" s="7">
        <f t="shared" si="22"/>
      </c>
      <c r="F471" s="9">
        <f t="shared" si="23"/>
      </c>
      <c r="G471" s="30"/>
    </row>
    <row r="472" spans="1:7" ht="10.5" customHeight="1">
      <c r="A472" s="18"/>
      <c r="B472" s="6"/>
      <c r="C472" s="38"/>
      <c r="D472" s="7"/>
      <c r="E472" s="7">
        <f t="shared" si="22"/>
      </c>
      <c r="F472" s="9">
        <f t="shared" si="23"/>
      </c>
      <c r="G472" s="30"/>
    </row>
    <row r="473" spans="1:7" ht="12.75">
      <c r="A473" s="19" t="s">
        <v>221</v>
      </c>
      <c r="B473" s="6" t="s">
        <v>131</v>
      </c>
      <c r="C473" s="38">
        <v>16842000</v>
      </c>
      <c r="D473" s="7">
        <v>15522787.12</v>
      </c>
      <c r="E473" s="7">
        <f t="shared" si="22"/>
      </c>
      <c r="F473" s="9">
        <f t="shared" si="23"/>
        <v>1319212.8800000008</v>
      </c>
      <c r="G473" s="30">
        <v>1319212.88</v>
      </c>
    </row>
    <row r="474" spans="1:7" ht="10.5" customHeight="1">
      <c r="A474" s="18"/>
      <c r="B474" s="6"/>
      <c r="C474" s="38"/>
      <c r="D474" s="7"/>
      <c r="E474" s="7">
        <f t="shared" si="22"/>
      </c>
      <c r="F474" s="9">
        <f t="shared" si="23"/>
      </c>
      <c r="G474" s="30"/>
    </row>
    <row r="475" spans="1:7" ht="12.75">
      <c r="A475" s="18"/>
      <c r="B475" s="21" t="s">
        <v>351</v>
      </c>
      <c r="C475" s="38"/>
      <c r="D475" s="7"/>
      <c r="E475" s="7">
        <f t="shared" si="22"/>
      </c>
      <c r="F475" s="9">
        <f t="shared" si="23"/>
      </c>
      <c r="G475" s="30"/>
    </row>
    <row r="476" spans="1:7" ht="12.75">
      <c r="A476" s="18"/>
      <c r="B476" s="21" t="s">
        <v>323</v>
      </c>
      <c r="C476" s="38"/>
      <c r="D476" s="7"/>
      <c r="E476" s="7">
        <f t="shared" si="22"/>
      </c>
      <c r="F476" s="9">
        <f t="shared" si="23"/>
      </c>
      <c r="G476" s="30"/>
    </row>
    <row r="477" spans="1:7" ht="10.5" customHeight="1">
      <c r="A477" s="18"/>
      <c r="B477" s="6"/>
      <c r="C477" s="38"/>
      <c r="D477" s="7"/>
      <c r="E477" s="7">
        <f t="shared" si="22"/>
      </c>
      <c r="F477" s="9">
        <f t="shared" si="23"/>
      </c>
      <c r="G477" s="30"/>
    </row>
    <row r="478" spans="1:7" ht="12.75">
      <c r="A478" s="19" t="s">
        <v>221</v>
      </c>
      <c r="B478" s="6" t="s">
        <v>131</v>
      </c>
      <c r="C478" s="38">
        <v>725000</v>
      </c>
      <c r="D478" s="7"/>
      <c r="E478" s="7">
        <f t="shared" si="22"/>
      </c>
      <c r="F478" s="9">
        <f t="shared" si="23"/>
        <v>725000</v>
      </c>
      <c r="G478" s="30">
        <v>725000</v>
      </c>
    </row>
    <row r="479" spans="1:7" ht="12.75">
      <c r="A479" s="19" t="s">
        <v>199</v>
      </c>
      <c r="B479" s="6" t="s">
        <v>151</v>
      </c>
      <c r="C479" s="38">
        <v>8472000</v>
      </c>
      <c r="D479" s="7"/>
      <c r="E479" s="7">
        <f t="shared" si="22"/>
      </c>
      <c r="F479" s="9">
        <f t="shared" si="23"/>
        <v>8472000</v>
      </c>
      <c r="G479" s="30">
        <v>8472000</v>
      </c>
    </row>
    <row r="480" spans="1:7" ht="12.75">
      <c r="A480" s="19" t="s">
        <v>237</v>
      </c>
      <c r="B480" s="6" t="s">
        <v>152</v>
      </c>
      <c r="C480" s="38">
        <v>1704000</v>
      </c>
      <c r="D480" s="7"/>
      <c r="E480" s="7">
        <f t="shared" si="22"/>
      </c>
      <c r="F480" s="9">
        <f t="shared" si="23"/>
        <v>1704000</v>
      </c>
      <c r="G480" s="30">
        <v>1704000</v>
      </c>
    </row>
    <row r="481" spans="1:7" ht="10.5" customHeight="1">
      <c r="A481" s="19"/>
      <c r="B481" s="6"/>
      <c r="C481" s="38"/>
      <c r="D481" s="7"/>
      <c r="E481" s="7">
        <f t="shared" si="22"/>
      </c>
      <c r="F481" s="9">
        <f t="shared" si="23"/>
      </c>
      <c r="G481" s="30"/>
    </row>
    <row r="482" spans="1:7" ht="12.75">
      <c r="A482" s="18"/>
      <c r="B482" s="21" t="s">
        <v>153</v>
      </c>
      <c r="C482" s="38"/>
      <c r="D482" s="7"/>
      <c r="E482" s="7">
        <f t="shared" si="22"/>
      </c>
      <c r="F482" s="9">
        <f t="shared" si="23"/>
      </c>
      <c r="G482" s="30"/>
    </row>
    <row r="483" spans="1:7" ht="12.75">
      <c r="A483" s="18"/>
      <c r="B483" s="21" t="s">
        <v>324</v>
      </c>
      <c r="C483" s="38"/>
      <c r="D483" s="7"/>
      <c r="E483" s="7">
        <f t="shared" si="22"/>
      </c>
      <c r="F483" s="9">
        <f t="shared" si="23"/>
      </c>
      <c r="G483" s="30"/>
    </row>
    <row r="484" spans="1:7" ht="12.75">
      <c r="A484" s="19" t="s">
        <v>224</v>
      </c>
      <c r="B484" s="6" t="s">
        <v>154</v>
      </c>
      <c r="C484" s="38">
        <v>4575000</v>
      </c>
      <c r="D484" s="7">
        <v>2673099.57</v>
      </c>
      <c r="E484" s="7">
        <f t="shared" si="22"/>
      </c>
      <c r="F484" s="9">
        <f t="shared" si="23"/>
        <v>1901900.4300000002</v>
      </c>
      <c r="G484" s="30">
        <v>1901900.43</v>
      </c>
    </row>
    <row r="485" spans="1:7" ht="12.75">
      <c r="A485" s="19" t="s">
        <v>237</v>
      </c>
      <c r="B485" s="6" t="s">
        <v>152</v>
      </c>
      <c r="C485" s="38">
        <v>312000</v>
      </c>
      <c r="D485" s="7">
        <v>53714.13</v>
      </c>
      <c r="E485" s="7">
        <f t="shared" si="22"/>
      </c>
      <c r="F485" s="9">
        <f t="shared" si="23"/>
        <v>258285.87</v>
      </c>
      <c r="G485" s="30">
        <v>258285.87</v>
      </c>
    </row>
    <row r="486" spans="1:7" ht="12.75">
      <c r="A486" s="18"/>
      <c r="B486" s="6"/>
      <c r="C486" s="38"/>
      <c r="D486" s="7"/>
      <c r="E486" s="7">
        <f t="shared" si="22"/>
      </c>
      <c r="F486" s="9">
        <f t="shared" si="23"/>
      </c>
      <c r="G486" s="30"/>
    </row>
    <row r="487" spans="1:7" ht="12.75">
      <c r="A487" s="18"/>
      <c r="B487" s="21" t="s">
        <v>325</v>
      </c>
      <c r="C487" s="38"/>
      <c r="D487" s="7"/>
      <c r="E487" s="7">
        <f t="shared" si="22"/>
      </c>
      <c r="F487" s="9">
        <f t="shared" si="23"/>
      </c>
      <c r="G487" s="30"/>
    </row>
    <row r="488" spans="1:7" ht="12.75">
      <c r="A488" s="18"/>
      <c r="B488" s="21" t="s">
        <v>326</v>
      </c>
      <c r="C488" s="38"/>
      <c r="D488" s="7"/>
      <c r="E488" s="7">
        <f t="shared" si="22"/>
      </c>
      <c r="F488" s="9">
        <f t="shared" si="23"/>
      </c>
      <c r="G488" s="30"/>
    </row>
    <row r="489" spans="1:7" ht="10.5" customHeight="1">
      <c r="A489" s="18"/>
      <c r="B489" s="6"/>
      <c r="C489" s="38"/>
      <c r="D489" s="7"/>
      <c r="E489" s="7">
        <f t="shared" si="22"/>
      </c>
      <c r="F489" s="9">
        <f t="shared" si="23"/>
      </c>
      <c r="G489" s="30"/>
    </row>
    <row r="490" spans="1:7" ht="12.75">
      <c r="A490" s="19" t="s">
        <v>221</v>
      </c>
      <c r="B490" s="6" t="s">
        <v>131</v>
      </c>
      <c r="C490" s="38">
        <v>4872000</v>
      </c>
      <c r="D490" s="7">
        <v>4090672.05</v>
      </c>
      <c r="E490" s="7">
        <f t="shared" si="22"/>
      </c>
      <c r="F490" s="9">
        <f t="shared" si="23"/>
        <v>781327.9500000002</v>
      </c>
      <c r="G490" s="30">
        <v>781327.95</v>
      </c>
    </row>
    <row r="491" spans="1:7" ht="12.75">
      <c r="A491" s="19" t="s">
        <v>199</v>
      </c>
      <c r="B491" s="6" t="s">
        <v>151</v>
      </c>
      <c r="C491" s="38">
        <v>2784000</v>
      </c>
      <c r="D491" s="7">
        <v>3668428.04</v>
      </c>
      <c r="E491" s="7">
        <f t="shared" si="22"/>
        <v>884428.04</v>
      </c>
      <c r="F491" s="9">
        <f t="shared" si="23"/>
      </c>
      <c r="G491" s="30">
        <v>-884428.04</v>
      </c>
    </row>
    <row r="492" spans="1:7" ht="12.75">
      <c r="A492" s="19" t="s">
        <v>229</v>
      </c>
      <c r="B492" s="6" t="s">
        <v>155</v>
      </c>
      <c r="C492" s="38">
        <v>4478000</v>
      </c>
      <c r="D492" s="7">
        <v>4976111.12</v>
      </c>
      <c r="E492" s="7">
        <f t="shared" si="22"/>
        <v>498111.1200000001</v>
      </c>
      <c r="F492" s="9">
        <f t="shared" si="23"/>
      </c>
      <c r="G492" s="30">
        <v>-498111.12</v>
      </c>
    </row>
    <row r="493" spans="1:7" ht="12.75">
      <c r="A493" s="19" t="s">
        <v>222</v>
      </c>
      <c r="B493" s="6" t="s">
        <v>132</v>
      </c>
      <c r="C493" s="38">
        <v>3334000</v>
      </c>
      <c r="D493" s="7">
        <v>3338580.56</v>
      </c>
      <c r="E493" s="7">
        <f t="shared" si="22"/>
        <v>4580.560000000056</v>
      </c>
      <c r="F493" s="9">
        <f t="shared" si="23"/>
      </c>
      <c r="G493" s="30">
        <v>-4580.56</v>
      </c>
    </row>
    <row r="494" spans="1:7" ht="10.5" customHeight="1">
      <c r="A494" s="19"/>
      <c r="B494" s="6"/>
      <c r="C494" s="38"/>
      <c r="D494" s="7"/>
      <c r="E494" s="7">
        <f t="shared" si="22"/>
      </c>
      <c r="F494" s="9">
        <f t="shared" si="23"/>
      </c>
      <c r="G494" s="30"/>
    </row>
    <row r="495" spans="1:7" ht="12.75">
      <c r="A495" s="18"/>
      <c r="B495" s="21" t="s">
        <v>327</v>
      </c>
      <c r="C495" s="38"/>
      <c r="D495" s="7"/>
      <c r="E495" s="7">
        <f t="shared" si="22"/>
      </c>
      <c r="F495" s="9">
        <f t="shared" si="23"/>
      </c>
      <c r="G495" s="30"/>
    </row>
    <row r="496" spans="1:7" ht="12.75">
      <c r="A496" s="18"/>
      <c r="B496" s="21" t="s">
        <v>328</v>
      </c>
      <c r="C496" s="38"/>
      <c r="D496" s="7"/>
      <c r="E496" s="7">
        <f t="shared" si="22"/>
      </c>
      <c r="F496" s="9">
        <f t="shared" si="23"/>
      </c>
      <c r="G496" s="30"/>
    </row>
    <row r="497" spans="1:7" ht="10.5" customHeight="1">
      <c r="A497" s="18"/>
      <c r="B497" s="6"/>
      <c r="C497" s="38"/>
      <c r="D497" s="7"/>
      <c r="E497" s="7">
        <f t="shared" si="22"/>
      </c>
      <c r="F497" s="9">
        <f t="shared" si="23"/>
      </c>
      <c r="G497" s="30"/>
    </row>
    <row r="498" spans="1:7" ht="12.75">
      <c r="A498" s="19" t="s">
        <v>221</v>
      </c>
      <c r="B498" s="6" t="s">
        <v>131</v>
      </c>
      <c r="C498" s="38">
        <v>65000000</v>
      </c>
      <c r="D498" s="7">
        <v>76335071.25</v>
      </c>
      <c r="E498" s="7">
        <f t="shared" si="22"/>
        <v>11335071.25</v>
      </c>
      <c r="F498" s="9">
        <f t="shared" si="23"/>
      </c>
      <c r="G498" s="30">
        <v>-11335071.25</v>
      </c>
    </row>
    <row r="499" spans="1:7" ht="12.75">
      <c r="A499" s="18"/>
      <c r="B499" s="6"/>
      <c r="C499" s="38"/>
      <c r="D499" s="7"/>
      <c r="E499" s="7">
        <f t="shared" si="22"/>
      </c>
      <c r="F499" s="9">
        <f t="shared" si="23"/>
      </c>
      <c r="G499" s="30"/>
    </row>
    <row r="500" spans="1:7" ht="12.75">
      <c r="A500" s="18"/>
      <c r="B500" s="21" t="s">
        <v>329</v>
      </c>
      <c r="C500" s="38"/>
      <c r="D500" s="7"/>
      <c r="E500" s="7">
        <f t="shared" si="22"/>
      </c>
      <c r="F500" s="9">
        <f t="shared" si="23"/>
      </c>
      <c r="G500" s="30"/>
    </row>
    <row r="501" spans="1:7" ht="12.75">
      <c r="A501" s="18"/>
      <c r="B501" s="21" t="s">
        <v>330</v>
      </c>
      <c r="C501" s="38"/>
      <c r="D501" s="7"/>
      <c r="E501" s="7">
        <f t="shared" si="22"/>
      </c>
      <c r="F501" s="9">
        <f t="shared" si="23"/>
      </c>
      <c r="G501" s="30"/>
    </row>
    <row r="502" spans="1:7" ht="10.5" customHeight="1">
      <c r="A502" s="18"/>
      <c r="B502" s="6"/>
      <c r="C502" s="38"/>
      <c r="D502" s="7"/>
      <c r="E502" s="7">
        <f t="shared" si="22"/>
      </c>
      <c r="F502" s="9">
        <f t="shared" si="23"/>
      </c>
      <c r="G502" s="30"/>
    </row>
    <row r="503" spans="1:7" ht="12.75">
      <c r="A503" s="19" t="s">
        <v>221</v>
      </c>
      <c r="B503" s="6" t="s">
        <v>156</v>
      </c>
      <c r="C503" s="38">
        <v>102250000</v>
      </c>
      <c r="D503" s="7">
        <v>62907377.57</v>
      </c>
      <c r="E503" s="7">
        <f t="shared" si="22"/>
      </c>
      <c r="F503" s="9">
        <f t="shared" si="23"/>
        <v>39342622.43</v>
      </c>
      <c r="G503" s="30">
        <v>39342622.43</v>
      </c>
    </row>
    <row r="504" spans="1:7" ht="12.75">
      <c r="A504" s="18"/>
      <c r="B504" s="6"/>
      <c r="C504" s="38"/>
      <c r="D504" s="7"/>
      <c r="E504" s="7">
        <f t="shared" si="22"/>
      </c>
      <c r="F504" s="9">
        <f t="shared" si="23"/>
      </c>
      <c r="G504" s="30"/>
    </row>
    <row r="505" spans="1:7" ht="12.75">
      <c r="A505" s="18"/>
      <c r="B505" s="21" t="s">
        <v>331</v>
      </c>
      <c r="C505" s="38"/>
      <c r="D505" s="7"/>
      <c r="E505" s="7">
        <f t="shared" si="22"/>
      </c>
      <c r="F505" s="9">
        <f t="shared" si="23"/>
      </c>
      <c r="G505" s="30"/>
    </row>
    <row r="506" spans="1:7" ht="12.75">
      <c r="A506" s="18"/>
      <c r="B506" s="21" t="s">
        <v>332</v>
      </c>
      <c r="C506" s="38"/>
      <c r="D506" s="7"/>
      <c r="E506" s="7">
        <f t="shared" si="22"/>
      </c>
      <c r="F506" s="9">
        <f t="shared" si="23"/>
      </c>
      <c r="G506" s="30"/>
    </row>
    <row r="507" spans="1:7" ht="10.5" customHeight="1">
      <c r="A507" s="18"/>
      <c r="B507" s="6"/>
      <c r="C507" s="38"/>
      <c r="D507" s="7"/>
      <c r="E507" s="7">
        <f t="shared" si="22"/>
      </c>
      <c r="F507" s="9">
        <f t="shared" si="23"/>
      </c>
      <c r="G507" s="30"/>
    </row>
    <row r="508" spans="1:7" ht="12.75">
      <c r="A508" s="19" t="s">
        <v>221</v>
      </c>
      <c r="B508" s="6" t="s">
        <v>157</v>
      </c>
      <c r="C508" s="38">
        <v>1000000</v>
      </c>
      <c r="D508" s="7">
        <v>1000000</v>
      </c>
      <c r="E508" s="7">
        <f t="shared" si="22"/>
      </c>
      <c r="F508" s="9">
        <f t="shared" si="23"/>
      </c>
      <c r="G508" s="30">
        <v>0</v>
      </c>
    </row>
    <row r="509" spans="1:6" ht="12.75">
      <c r="A509" s="19"/>
      <c r="B509" s="23" t="s">
        <v>168</v>
      </c>
      <c r="C509" s="39">
        <f>SUM(C455:C508)</f>
        <v>329600000</v>
      </c>
      <c r="D509" s="24">
        <f>SUM(D455:D508)</f>
        <v>427459125.79</v>
      </c>
      <c r="E509" s="24">
        <f>SUM(E455:E508)</f>
        <v>175131342.57999995</v>
      </c>
      <c r="F509" s="25">
        <f>SUM(F455:F508)</f>
        <v>77272216.78999999</v>
      </c>
    </row>
    <row r="510" spans="2:6" ht="12.75">
      <c r="B510" s="3"/>
      <c r="C510" s="40"/>
      <c r="D510" s="30"/>
      <c r="E510" s="30"/>
      <c r="F510" s="30"/>
    </row>
    <row r="511" spans="1:6" ht="12.75">
      <c r="A511" s="18"/>
      <c r="B511" s="6"/>
      <c r="C511" s="38"/>
      <c r="D511" s="7"/>
      <c r="E511" s="7"/>
      <c r="F511" s="9"/>
    </row>
    <row r="512" spans="1:6" ht="12.75">
      <c r="A512" s="18"/>
      <c r="B512" s="21" t="s">
        <v>312</v>
      </c>
      <c r="C512" s="38"/>
      <c r="D512" s="7"/>
      <c r="E512" s="7"/>
      <c r="F512" s="9"/>
    </row>
    <row r="513" spans="1:6" ht="12.75">
      <c r="A513" s="18"/>
      <c r="B513" s="21" t="s">
        <v>182</v>
      </c>
      <c r="C513" s="38"/>
      <c r="D513" s="7"/>
      <c r="E513" s="7"/>
      <c r="F513" s="9"/>
    </row>
    <row r="514" spans="1:6" ht="12.75">
      <c r="A514" s="18"/>
      <c r="B514" s="21"/>
      <c r="C514" s="38"/>
      <c r="D514" s="7"/>
      <c r="E514" s="7"/>
      <c r="F514" s="9"/>
    </row>
    <row r="515" spans="1:6" ht="12.75">
      <c r="A515" s="18"/>
      <c r="B515" s="23" t="s">
        <v>181</v>
      </c>
      <c r="C515" s="38">
        <f>C509</f>
        <v>329600000</v>
      </c>
      <c r="D515" s="7">
        <f>D509</f>
        <v>427459125.79</v>
      </c>
      <c r="E515" s="7">
        <f>E509</f>
        <v>175131342.57999995</v>
      </c>
      <c r="F515" s="9">
        <f>F509</f>
        <v>77272216.78999999</v>
      </c>
    </row>
    <row r="516" spans="1:6" ht="12.75">
      <c r="A516" s="18"/>
      <c r="B516" s="6"/>
      <c r="C516" s="38"/>
      <c r="D516" s="7"/>
      <c r="E516" s="7"/>
      <c r="F516" s="9"/>
    </row>
    <row r="517" spans="1:6" ht="12.75">
      <c r="A517" s="18"/>
      <c r="B517" s="21" t="s">
        <v>299</v>
      </c>
      <c r="C517" s="38"/>
      <c r="D517" s="7"/>
      <c r="E517" s="7"/>
      <c r="F517" s="9"/>
    </row>
    <row r="518" spans="1:6" ht="12.75">
      <c r="A518" s="18"/>
      <c r="B518" s="6"/>
      <c r="C518" s="38"/>
      <c r="D518" s="7"/>
      <c r="E518" s="7"/>
      <c r="F518" s="9"/>
    </row>
    <row r="519" spans="1:7" ht="12.75">
      <c r="A519" s="19" t="s">
        <v>197</v>
      </c>
      <c r="B519" s="6" t="s">
        <v>45</v>
      </c>
      <c r="C519" s="38">
        <v>2400000</v>
      </c>
      <c r="D519" s="7">
        <v>1343943.26</v>
      </c>
      <c r="E519" s="7">
        <f>IF(D519&gt;C519,D519-C519,"")</f>
      </c>
      <c r="F519" s="9">
        <f>IF(C519&gt;D519,C519-D519,"")</f>
        <v>1056056.74</v>
      </c>
      <c r="G519" s="30">
        <v>1056056.74</v>
      </c>
    </row>
    <row r="520" spans="1:6" ht="12.75">
      <c r="A520" s="18"/>
      <c r="B520" s="6" t="s">
        <v>1</v>
      </c>
      <c r="C520" s="38"/>
      <c r="D520" s="7"/>
      <c r="E520" s="7"/>
      <c r="F520" s="9"/>
    </row>
    <row r="521" spans="1:7" ht="12.75">
      <c r="A521" s="18"/>
      <c r="B521" s="21" t="s">
        <v>353</v>
      </c>
      <c r="C521" s="39">
        <f>SUM(C512:C520)</f>
        <v>332000000</v>
      </c>
      <c r="D521" s="24">
        <f>SUM(D512:D520)</f>
        <v>428803069.05</v>
      </c>
      <c r="E521" s="24">
        <f>SUM(E512:E520)</f>
        <v>175131342.57999995</v>
      </c>
      <c r="F521" s="25">
        <f>SUM(F512:F520)</f>
        <v>78328273.52999999</v>
      </c>
      <c r="G521" s="49">
        <f>E521-F521</f>
        <v>96803069.04999997</v>
      </c>
    </row>
    <row r="522" spans="1:6" ht="12.75">
      <c r="A522" s="18"/>
      <c r="B522" s="23" t="s">
        <v>249</v>
      </c>
      <c r="C522" s="38"/>
      <c r="D522" s="7"/>
      <c r="E522" s="58">
        <f>IF(D521&gt;C521,D521-C521,"")</f>
        <v>96803069.05000001</v>
      </c>
      <c r="F522" s="45">
        <f>IF(C521&gt;D521,C521-D521,"")</f>
      </c>
    </row>
    <row r="523" spans="1:6" ht="12.75">
      <c r="A523" s="18"/>
      <c r="B523" s="6"/>
      <c r="C523" s="38"/>
      <c r="D523" s="7"/>
      <c r="E523" s="7"/>
      <c r="F523" s="9"/>
    </row>
    <row r="524" spans="1:6" ht="12.75">
      <c r="A524" s="18"/>
      <c r="B524" s="21" t="s">
        <v>356</v>
      </c>
      <c r="C524" s="38"/>
      <c r="D524" s="7"/>
      <c r="E524" s="7"/>
      <c r="F524" s="9"/>
    </row>
    <row r="525" spans="1:6" ht="12.75">
      <c r="A525" s="18"/>
      <c r="B525" s="21"/>
      <c r="C525" s="38"/>
      <c r="D525" s="7"/>
      <c r="E525" s="7"/>
      <c r="F525" s="9"/>
    </row>
    <row r="526" spans="1:6" ht="12.75">
      <c r="A526" s="18"/>
      <c r="B526" s="21" t="s">
        <v>308</v>
      </c>
      <c r="C526" s="38"/>
      <c r="D526" s="7"/>
      <c r="E526" s="7"/>
      <c r="F526" s="9"/>
    </row>
    <row r="527" spans="1:6" ht="12.75">
      <c r="A527" s="18"/>
      <c r="B527" s="21" t="s">
        <v>309</v>
      </c>
      <c r="C527" s="38"/>
      <c r="D527" s="7"/>
      <c r="E527" s="7"/>
      <c r="F527" s="9"/>
    </row>
    <row r="528" spans="1:6" ht="12.75">
      <c r="A528" s="18"/>
      <c r="B528" s="6"/>
      <c r="C528" s="38"/>
      <c r="D528" s="7"/>
      <c r="E528" s="7"/>
      <c r="F528" s="9"/>
    </row>
    <row r="529" spans="1:7" ht="12.75">
      <c r="A529" s="19" t="s">
        <v>221</v>
      </c>
      <c r="B529" s="6" t="s">
        <v>131</v>
      </c>
      <c r="C529" s="38">
        <v>207000</v>
      </c>
      <c r="D529" s="7">
        <v>207385.37</v>
      </c>
      <c r="E529" s="7">
        <f aca="true" t="shared" si="24" ref="E529:E562">IF(D529&gt;C529,D529-C529,"")</f>
        <v>385.36999999999534</v>
      </c>
      <c r="F529" s="9">
        <f aca="true" t="shared" si="25" ref="F529:F562">IF(C529&gt;D529,C529-D529,"")</f>
      </c>
      <c r="G529" s="30">
        <v>-385.37</v>
      </c>
    </row>
    <row r="530" spans="1:7" ht="12.75">
      <c r="A530" s="19" t="s">
        <v>222</v>
      </c>
      <c r="B530" s="6" t="s">
        <v>132</v>
      </c>
      <c r="C530" s="38">
        <v>1434000</v>
      </c>
      <c r="D530" s="7">
        <v>1607614.57</v>
      </c>
      <c r="E530" s="7">
        <f t="shared" si="24"/>
        <v>173614.57000000007</v>
      </c>
      <c r="F530" s="9">
        <f t="shared" si="25"/>
      </c>
      <c r="G530" s="30">
        <v>-173614.57</v>
      </c>
    </row>
    <row r="531" spans="1:7" ht="12.75">
      <c r="A531" s="19"/>
      <c r="B531" s="6"/>
      <c r="C531" s="38"/>
      <c r="D531" s="7"/>
      <c r="E531" s="7">
        <f t="shared" si="24"/>
      </c>
      <c r="F531" s="9">
        <f t="shared" si="25"/>
      </c>
      <c r="G531" s="30"/>
    </row>
    <row r="532" spans="1:7" ht="12.75">
      <c r="A532" s="18"/>
      <c r="B532" s="21" t="s">
        <v>310</v>
      </c>
      <c r="C532" s="38"/>
      <c r="D532" s="7"/>
      <c r="E532" s="7">
        <f t="shared" si="24"/>
      </c>
      <c r="F532" s="9">
        <f t="shared" si="25"/>
      </c>
      <c r="G532" s="30"/>
    </row>
    <row r="533" spans="1:7" ht="12.75">
      <c r="A533" s="18"/>
      <c r="B533" s="21" t="s">
        <v>311</v>
      </c>
      <c r="C533" s="38"/>
      <c r="D533" s="7"/>
      <c r="E533" s="7">
        <f t="shared" si="24"/>
      </c>
      <c r="F533" s="9">
        <f t="shared" si="25"/>
      </c>
      <c r="G533" s="30"/>
    </row>
    <row r="534" spans="1:7" ht="12.75">
      <c r="A534" s="18"/>
      <c r="B534" s="6"/>
      <c r="C534" s="38"/>
      <c r="D534" s="7"/>
      <c r="E534" s="7">
        <f t="shared" si="24"/>
      </c>
      <c r="F534" s="9">
        <f t="shared" si="25"/>
      </c>
      <c r="G534" s="30"/>
    </row>
    <row r="535" spans="1:7" ht="12.75">
      <c r="A535" s="19" t="s">
        <v>221</v>
      </c>
      <c r="B535" s="6" t="s">
        <v>131</v>
      </c>
      <c r="C535" s="38">
        <v>13512000</v>
      </c>
      <c r="D535" s="7">
        <v>38381382.49</v>
      </c>
      <c r="E535" s="7">
        <f t="shared" si="24"/>
        <v>24869382.490000002</v>
      </c>
      <c r="F535" s="9">
        <f t="shared" si="25"/>
      </c>
      <c r="G535" s="30">
        <v>-24869382.49</v>
      </c>
    </row>
    <row r="536" spans="1:7" ht="12.75">
      <c r="A536" s="19" t="s">
        <v>223</v>
      </c>
      <c r="B536" s="6" t="s">
        <v>133</v>
      </c>
      <c r="C536" s="38">
        <v>15652000</v>
      </c>
      <c r="D536" s="7">
        <v>32614910.7</v>
      </c>
      <c r="E536" s="7">
        <f t="shared" si="24"/>
        <v>16962910.7</v>
      </c>
      <c r="F536" s="9">
        <f t="shared" si="25"/>
      </c>
      <c r="G536" s="30">
        <v>-16962910.7</v>
      </c>
    </row>
    <row r="537" spans="1:7" ht="12.75">
      <c r="A537" s="19" t="s">
        <v>224</v>
      </c>
      <c r="B537" s="6" t="s">
        <v>360</v>
      </c>
      <c r="C537" s="38"/>
      <c r="D537" s="7">
        <v>53934814.85</v>
      </c>
      <c r="E537" s="7">
        <f>IF(D537&gt;C537,D537-C537,"")</f>
        <v>53934814.85</v>
      </c>
      <c r="F537" s="9">
        <f>IF(C537&gt;D537,C537-D537,"")</f>
      </c>
      <c r="G537" s="30"/>
    </row>
    <row r="538" spans="1:7" ht="12.75">
      <c r="A538" s="19" t="s">
        <v>225</v>
      </c>
      <c r="B538" s="6" t="s">
        <v>134</v>
      </c>
      <c r="C538" s="38">
        <v>3599000</v>
      </c>
      <c r="D538" s="7">
        <v>27280061.1</v>
      </c>
      <c r="E538" s="7">
        <f t="shared" si="24"/>
        <v>23681061.1</v>
      </c>
      <c r="F538" s="9">
        <f t="shared" si="25"/>
      </c>
      <c r="G538" s="30">
        <v>-23681061.1</v>
      </c>
    </row>
    <row r="539" spans="1:7" ht="12.75">
      <c r="A539" s="19" t="s">
        <v>226</v>
      </c>
      <c r="B539" s="6" t="s">
        <v>135</v>
      </c>
      <c r="C539" s="38">
        <v>26640000</v>
      </c>
      <c r="D539" s="7"/>
      <c r="E539" s="7">
        <f t="shared" si="24"/>
      </c>
      <c r="F539" s="9">
        <f t="shared" si="25"/>
        <v>26640000</v>
      </c>
      <c r="G539" s="30">
        <v>26640000</v>
      </c>
    </row>
    <row r="540" spans="1:7" ht="12.75">
      <c r="A540" s="19" t="s">
        <v>227</v>
      </c>
      <c r="B540" s="6" t="s">
        <v>136</v>
      </c>
      <c r="C540" s="38">
        <v>14576000</v>
      </c>
      <c r="D540" s="7"/>
      <c r="E540" s="7">
        <f t="shared" si="24"/>
      </c>
      <c r="F540" s="9">
        <f t="shared" si="25"/>
        <v>14576000</v>
      </c>
      <c r="G540" s="30">
        <v>14576000</v>
      </c>
    </row>
    <row r="541" spans="1:7" ht="12.75">
      <c r="A541" s="19" t="s">
        <v>192</v>
      </c>
      <c r="B541" s="6" t="s">
        <v>345</v>
      </c>
      <c r="C541" s="38"/>
      <c r="D541" s="7">
        <v>8104673.15</v>
      </c>
      <c r="E541" s="7">
        <f t="shared" si="24"/>
        <v>8104673.15</v>
      </c>
      <c r="F541" s="9">
        <f t="shared" si="25"/>
      </c>
      <c r="G541" s="30">
        <v>-8104673.15</v>
      </c>
    </row>
    <row r="542" spans="1:7" ht="12.75">
      <c r="A542" s="19" t="s">
        <v>207</v>
      </c>
      <c r="B542" s="6" t="s">
        <v>158</v>
      </c>
      <c r="C542" s="38">
        <v>25650000</v>
      </c>
      <c r="D542" s="7">
        <v>122350500</v>
      </c>
      <c r="E542" s="7">
        <f t="shared" si="24"/>
        <v>96700500</v>
      </c>
      <c r="F542" s="9">
        <f t="shared" si="25"/>
      </c>
      <c r="G542" s="30">
        <v>-96700500</v>
      </c>
    </row>
    <row r="543" spans="1:7" ht="12.75">
      <c r="A543" s="19"/>
      <c r="B543" s="6"/>
      <c r="C543" s="38"/>
      <c r="D543" s="7"/>
      <c r="E543" s="7">
        <f t="shared" si="24"/>
      </c>
      <c r="F543" s="9">
        <f t="shared" si="25"/>
      </c>
      <c r="G543" s="30"/>
    </row>
    <row r="544" spans="1:7" ht="12.75">
      <c r="A544" s="18"/>
      <c r="B544" s="21" t="s">
        <v>333</v>
      </c>
      <c r="C544" s="38"/>
      <c r="D544" s="7"/>
      <c r="E544" s="7">
        <f t="shared" si="24"/>
      </c>
      <c r="F544" s="9">
        <f t="shared" si="25"/>
      </c>
      <c r="G544" s="30"/>
    </row>
    <row r="545" spans="1:7" ht="12.75">
      <c r="A545" s="18"/>
      <c r="B545" s="21" t="s">
        <v>314</v>
      </c>
      <c r="C545" s="38"/>
      <c r="D545" s="7"/>
      <c r="E545" s="7">
        <f t="shared" si="24"/>
      </c>
      <c r="F545" s="9">
        <f t="shared" si="25"/>
      </c>
      <c r="G545" s="30"/>
    </row>
    <row r="546" spans="1:7" ht="12.75">
      <c r="A546" s="18"/>
      <c r="B546" s="6"/>
      <c r="C546" s="38"/>
      <c r="D546" s="7"/>
      <c r="E546" s="7">
        <f t="shared" si="24"/>
      </c>
      <c r="F546" s="9">
        <f t="shared" si="25"/>
      </c>
      <c r="G546" s="30"/>
    </row>
    <row r="547" spans="1:7" ht="12.75">
      <c r="A547" s="19" t="s">
        <v>221</v>
      </c>
      <c r="B547" s="6" t="s">
        <v>131</v>
      </c>
      <c r="C547" s="38">
        <v>48368000</v>
      </c>
      <c r="D547" s="7">
        <v>47268376.08</v>
      </c>
      <c r="E547" s="7">
        <f t="shared" si="24"/>
      </c>
      <c r="F547" s="9">
        <f t="shared" si="25"/>
        <v>1099623.9200000018</v>
      </c>
      <c r="G547" s="30">
        <v>1099623.92</v>
      </c>
    </row>
    <row r="548" spans="1:7" ht="12.75">
      <c r="A548" s="19" t="s">
        <v>228</v>
      </c>
      <c r="B548" s="6" t="s">
        <v>159</v>
      </c>
      <c r="C548" s="38">
        <v>50000</v>
      </c>
      <c r="D548" s="7">
        <v>49834</v>
      </c>
      <c r="E548" s="7">
        <f t="shared" si="24"/>
      </c>
      <c r="F548" s="9">
        <f t="shared" si="25"/>
        <v>166</v>
      </c>
      <c r="G548" s="30">
        <v>166</v>
      </c>
    </row>
    <row r="549" spans="1:7" ht="12.75">
      <c r="A549" s="19" t="s">
        <v>229</v>
      </c>
      <c r="B549" s="6" t="s">
        <v>161</v>
      </c>
      <c r="C549" s="38"/>
      <c r="D549" s="7"/>
      <c r="E549" s="7">
        <f t="shared" si="24"/>
      </c>
      <c r="F549" s="9">
        <f t="shared" si="25"/>
      </c>
      <c r="G549" s="30"/>
    </row>
    <row r="550" spans="1:7" ht="12.75">
      <c r="A550" s="19"/>
      <c r="B550" s="6" t="s">
        <v>162</v>
      </c>
      <c r="C550" s="38">
        <v>14040000</v>
      </c>
      <c r="D550" s="7">
        <v>15448730.41</v>
      </c>
      <c r="E550" s="7">
        <f t="shared" si="24"/>
        <v>1408730.4100000001</v>
      </c>
      <c r="F550" s="9">
        <f t="shared" si="25"/>
      </c>
      <c r="G550" s="30">
        <v>-1408730.41</v>
      </c>
    </row>
    <row r="551" spans="1:7" ht="12.75">
      <c r="A551" s="19" t="s">
        <v>230</v>
      </c>
      <c r="B551" s="6" t="s">
        <v>139</v>
      </c>
      <c r="C551" s="38">
        <v>7678000</v>
      </c>
      <c r="D551" s="7">
        <v>7678013.84</v>
      </c>
      <c r="E551" s="7">
        <f t="shared" si="24"/>
        <v>13.839999999850988</v>
      </c>
      <c r="F551" s="9">
        <f t="shared" si="25"/>
      </c>
      <c r="G551" s="30">
        <v>-13.84</v>
      </c>
    </row>
    <row r="552" spans="1:7" ht="12.75">
      <c r="A552" s="19" t="s">
        <v>231</v>
      </c>
      <c r="B552" s="6" t="s">
        <v>160</v>
      </c>
      <c r="C552" s="38">
        <v>37378000</v>
      </c>
      <c r="D552" s="7">
        <v>41960747.96</v>
      </c>
      <c r="E552" s="7">
        <f t="shared" si="24"/>
        <v>4582747.960000001</v>
      </c>
      <c r="F552" s="9">
        <f t="shared" si="25"/>
      </c>
      <c r="G552" s="30">
        <v>-4582747.96</v>
      </c>
    </row>
    <row r="553" spans="1:7" ht="12.75">
      <c r="A553" s="19" t="s">
        <v>232</v>
      </c>
      <c r="B553" s="6" t="s">
        <v>369</v>
      </c>
      <c r="C553" s="38">
        <v>18000000</v>
      </c>
      <c r="D553" s="7">
        <v>20124000</v>
      </c>
      <c r="E553" s="7">
        <f t="shared" si="24"/>
        <v>2124000</v>
      </c>
      <c r="F553" s="9">
        <f t="shared" si="25"/>
      </c>
      <c r="G553" s="30">
        <v>-2124000</v>
      </c>
    </row>
    <row r="554" spans="1:7" ht="12.75">
      <c r="A554" s="19" t="s">
        <v>226</v>
      </c>
      <c r="B554" s="6" t="s">
        <v>370</v>
      </c>
      <c r="C554" s="38">
        <v>11844000</v>
      </c>
      <c r="D554" s="7">
        <v>13241592</v>
      </c>
      <c r="E554" s="7">
        <f t="shared" si="24"/>
        <v>1397592</v>
      </c>
      <c r="F554" s="9">
        <f t="shared" si="25"/>
      </c>
      <c r="G554" s="30">
        <v>-1397592</v>
      </c>
    </row>
    <row r="555" spans="1:7" ht="12.75">
      <c r="A555" s="19" t="s">
        <v>233</v>
      </c>
      <c r="B555" s="6" t="s">
        <v>142</v>
      </c>
      <c r="C555" s="38">
        <v>4422000</v>
      </c>
      <c r="D555" s="7">
        <v>3792900</v>
      </c>
      <c r="E555" s="7">
        <f t="shared" si="24"/>
      </c>
      <c r="F555" s="9">
        <f t="shared" si="25"/>
        <v>629100</v>
      </c>
      <c r="G555" s="30">
        <v>629100</v>
      </c>
    </row>
    <row r="556" spans="1:7" ht="12.75">
      <c r="A556" s="19"/>
      <c r="B556" s="6"/>
      <c r="C556" s="38"/>
      <c r="D556" s="7"/>
      <c r="E556" s="7">
        <f t="shared" si="24"/>
      </c>
      <c r="F556" s="9">
        <f t="shared" si="25"/>
      </c>
      <c r="G556" s="30"/>
    </row>
    <row r="557" spans="1:7" ht="12.75">
      <c r="A557" s="18"/>
      <c r="B557" s="21" t="s">
        <v>315</v>
      </c>
      <c r="C557" s="38"/>
      <c r="D557" s="7"/>
      <c r="E557" s="7">
        <f t="shared" si="24"/>
      </c>
      <c r="F557" s="9">
        <f t="shared" si="25"/>
      </c>
      <c r="G557" s="30"/>
    </row>
    <row r="558" spans="1:7" ht="12.75">
      <c r="A558" s="18"/>
      <c r="B558" s="21" t="s">
        <v>316</v>
      </c>
      <c r="C558" s="38"/>
      <c r="D558" s="7"/>
      <c r="E558" s="7">
        <f t="shared" si="24"/>
      </c>
      <c r="F558" s="9">
        <f t="shared" si="25"/>
      </c>
      <c r="G558" s="30"/>
    </row>
    <row r="559" spans="1:7" ht="12.75">
      <c r="A559" s="18"/>
      <c r="B559" s="6"/>
      <c r="C559" s="38"/>
      <c r="D559" s="7"/>
      <c r="E559" s="7">
        <f t="shared" si="24"/>
      </c>
      <c r="F559" s="9">
        <f t="shared" si="25"/>
      </c>
      <c r="G559" s="30"/>
    </row>
    <row r="560" spans="1:7" ht="12.75">
      <c r="A560" s="19" t="s">
        <v>221</v>
      </c>
      <c r="B560" s="6" t="s">
        <v>131</v>
      </c>
      <c r="C560" s="38">
        <v>4874000</v>
      </c>
      <c r="D560" s="7">
        <v>4874212.69</v>
      </c>
      <c r="E560" s="7">
        <f t="shared" si="24"/>
        <v>212.69000000040978</v>
      </c>
      <c r="F560" s="9">
        <f t="shared" si="25"/>
      </c>
      <c r="G560" s="30">
        <v>-212.69</v>
      </c>
    </row>
    <row r="561" spans="1:7" ht="12.75">
      <c r="A561" s="19" t="s">
        <v>222</v>
      </c>
      <c r="B561" s="6" t="s">
        <v>147</v>
      </c>
      <c r="C561" s="38">
        <v>1312000</v>
      </c>
      <c r="D561" s="7">
        <v>1312341.5</v>
      </c>
      <c r="E561" s="7">
        <f t="shared" si="24"/>
        <v>341.5</v>
      </c>
      <c r="F561" s="9">
        <f t="shared" si="25"/>
      </c>
      <c r="G561" s="30">
        <v>-341.5</v>
      </c>
    </row>
    <row r="562" spans="1:7" ht="12.75">
      <c r="A562" s="19" t="s">
        <v>234</v>
      </c>
      <c r="B562" s="6" t="s">
        <v>148</v>
      </c>
      <c r="C562" s="38">
        <v>3529000</v>
      </c>
      <c r="D562" s="7">
        <v>3529000</v>
      </c>
      <c r="E562" s="7">
        <f t="shared" si="24"/>
      </c>
      <c r="F562" s="9">
        <f t="shared" si="25"/>
      </c>
      <c r="G562" s="30">
        <v>0</v>
      </c>
    </row>
    <row r="563" spans="1:6" ht="12.75">
      <c r="A563" s="19"/>
      <c r="B563" s="23" t="s">
        <v>168</v>
      </c>
      <c r="C563" s="39">
        <f>SUM(C529:C562)</f>
        <v>252765000</v>
      </c>
      <c r="D563" s="24">
        <f>SUM(D529:D562)</f>
        <v>443761090.71</v>
      </c>
      <c r="E563" s="24">
        <f>SUM(E529:E562)</f>
        <v>233940980.63000003</v>
      </c>
      <c r="F563" s="25">
        <f>SUM(F529:F562)</f>
        <v>42944889.92</v>
      </c>
    </row>
    <row r="564" spans="1:6" ht="12.75">
      <c r="A564" s="32"/>
      <c r="B564" s="33"/>
      <c r="C564" s="40"/>
      <c r="D564" s="30"/>
      <c r="E564" s="30"/>
      <c r="F564" s="30"/>
    </row>
    <row r="565" spans="1:6" ht="12.75">
      <c r="A565" s="32"/>
      <c r="B565" s="3"/>
      <c r="C565" s="40"/>
      <c r="D565" s="30"/>
      <c r="E565" s="30"/>
      <c r="F565" s="30"/>
    </row>
    <row r="566" spans="1:6" ht="12.75">
      <c r="A566" s="32"/>
      <c r="B566" s="6"/>
      <c r="C566" s="38"/>
      <c r="D566" s="7"/>
      <c r="E566" s="7"/>
      <c r="F566" s="30"/>
    </row>
    <row r="567" spans="1:6" ht="12.75">
      <c r="A567" s="19"/>
      <c r="B567" s="21" t="s">
        <v>354</v>
      </c>
      <c r="C567" s="38"/>
      <c r="D567" s="7"/>
      <c r="E567" s="7"/>
      <c r="F567" s="9"/>
    </row>
    <row r="568" spans="1:6" ht="12.75">
      <c r="A568" s="19"/>
      <c r="B568" s="21" t="s">
        <v>182</v>
      </c>
      <c r="C568" s="38"/>
      <c r="D568" s="7"/>
      <c r="E568" s="7"/>
      <c r="F568" s="9"/>
    </row>
    <row r="569" spans="1:6" ht="12.75">
      <c r="A569" s="19"/>
      <c r="B569" s="23" t="s">
        <v>181</v>
      </c>
      <c r="C569" s="38">
        <f>C563</f>
        <v>252765000</v>
      </c>
      <c r="D569" s="7">
        <f>D563</f>
        <v>443761090.71</v>
      </c>
      <c r="E569" s="7">
        <f>E563</f>
        <v>233940980.63000003</v>
      </c>
      <c r="F569" s="9">
        <f>F563</f>
        <v>42944889.92</v>
      </c>
    </row>
    <row r="570" spans="1:6" ht="9.75" customHeight="1">
      <c r="A570" s="19"/>
      <c r="B570" s="6"/>
      <c r="C570" s="38"/>
      <c r="D570" s="7"/>
      <c r="E570" s="7"/>
      <c r="F570" s="9"/>
    </row>
    <row r="571" spans="1:6" ht="12.75">
      <c r="A571" s="18"/>
      <c r="B571" s="21" t="s">
        <v>334</v>
      </c>
      <c r="C571" s="38"/>
      <c r="D571" s="7"/>
      <c r="E571" s="7"/>
      <c r="F571" s="9"/>
    </row>
    <row r="572" spans="1:6" ht="12.75">
      <c r="A572" s="18"/>
      <c r="B572" s="21" t="s">
        <v>163</v>
      </c>
      <c r="C572" s="38"/>
      <c r="D572" s="7"/>
      <c r="E572" s="7"/>
      <c r="F572" s="9"/>
    </row>
    <row r="573" spans="1:6" ht="9.75" customHeight="1">
      <c r="A573" s="18"/>
      <c r="B573" s="6"/>
      <c r="C573" s="38"/>
      <c r="D573" s="7"/>
      <c r="E573" s="7"/>
      <c r="F573" s="9"/>
    </row>
    <row r="574" spans="1:7" ht="12.75">
      <c r="A574" s="19" t="s">
        <v>221</v>
      </c>
      <c r="B574" s="6" t="s">
        <v>131</v>
      </c>
      <c r="C574" s="38">
        <v>26000</v>
      </c>
      <c r="D574" s="7">
        <v>26313.95</v>
      </c>
      <c r="E574" s="7">
        <f aca="true" t="shared" si="26" ref="E574:E621">IF(D574&gt;C574,D574-C574,"")</f>
        <v>313.9500000000007</v>
      </c>
      <c r="F574" s="9">
        <f aca="true" t="shared" si="27" ref="F574:F621">IF(C574&gt;D574,C574-D574,"")</f>
      </c>
      <c r="G574" s="30">
        <v>-313.95</v>
      </c>
    </row>
    <row r="575" spans="1:7" ht="10.5" customHeight="1">
      <c r="A575" s="19"/>
      <c r="B575" s="6"/>
      <c r="C575" s="38"/>
      <c r="D575" s="7"/>
      <c r="E575" s="7">
        <f t="shared" si="26"/>
      </c>
      <c r="F575" s="9">
        <f t="shared" si="27"/>
      </c>
      <c r="G575" s="30"/>
    </row>
    <row r="576" spans="1:7" ht="12.75">
      <c r="A576" s="18"/>
      <c r="B576" s="21" t="s">
        <v>355</v>
      </c>
      <c r="C576" s="38"/>
      <c r="D576" s="7"/>
      <c r="E576" s="7">
        <f t="shared" si="26"/>
      </c>
      <c r="F576" s="9">
        <f t="shared" si="27"/>
      </c>
      <c r="G576" s="30"/>
    </row>
    <row r="577" spans="1:7" ht="12.75">
      <c r="A577" s="18"/>
      <c r="B577" s="21" t="s">
        <v>186</v>
      </c>
      <c r="C577" s="38"/>
      <c r="D577" s="7"/>
      <c r="E577" s="7">
        <f t="shared" si="26"/>
      </c>
      <c r="F577" s="9">
        <f t="shared" si="27"/>
      </c>
      <c r="G577" s="30"/>
    </row>
    <row r="578" spans="1:7" ht="9.75" customHeight="1">
      <c r="A578" s="18"/>
      <c r="B578" s="6"/>
      <c r="C578" s="38"/>
      <c r="D578" s="7"/>
      <c r="E578" s="7">
        <f t="shared" si="26"/>
      </c>
      <c r="F578" s="9">
        <f t="shared" si="27"/>
      </c>
      <c r="G578" s="30"/>
    </row>
    <row r="579" spans="1:7" ht="12.75">
      <c r="A579" s="19" t="s">
        <v>222</v>
      </c>
      <c r="B579" s="6" t="s">
        <v>132</v>
      </c>
      <c r="C579" s="38">
        <v>1045000</v>
      </c>
      <c r="D579" s="7">
        <v>1176748.54</v>
      </c>
      <c r="E579" s="7">
        <f t="shared" si="26"/>
        <v>131748.54000000004</v>
      </c>
      <c r="F579" s="9">
        <f t="shared" si="27"/>
      </c>
      <c r="G579" s="30">
        <v>-131748.54</v>
      </c>
    </row>
    <row r="580" spans="1:7" ht="10.5" customHeight="1">
      <c r="A580" s="19"/>
      <c r="B580" s="6"/>
      <c r="C580" s="38"/>
      <c r="D580" s="7"/>
      <c r="E580" s="7">
        <f t="shared" si="26"/>
      </c>
      <c r="F580" s="9">
        <f t="shared" si="27"/>
      </c>
      <c r="G580" s="30"/>
    </row>
    <row r="581" spans="1:7" ht="12.75">
      <c r="A581" s="18"/>
      <c r="B581" s="21" t="s">
        <v>191</v>
      </c>
      <c r="C581" s="38"/>
      <c r="D581" s="7"/>
      <c r="E581" s="7">
        <f t="shared" si="26"/>
      </c>
      <c r="F581" s="9">
        <f t="shared" si="27"/>
      </c>
      <c r="G581" s="30"/>
    </row>
    <row r="582" spans="1:7" ht="9.75" customHeight="1">
      <c r="A582" s="18"/>
      <c r="B582" s="6"/>
      <c r="C582" s="38"/>
      <c r="D582" s="7"/>
      <c r="E582" s="7">
        <f t="shared" si="26"/>
      </c>
      <c r="F582" s="9">
        <f t="shared" si="27"/>
      </c>
      <c r="G582" s="30"/>
    </row>
    <row r="583" spans="1:7" ht="12.75">
      <c r="A583" s="19" t="s">
        <v>221</v>
      </c>
      <c r="B583" s="6" t="s">
        <v>131</v>
      </c>
      <c r="C583" s="38">
        <v>1250000</v>
      </c>
      <c r="D583" s="7">
        <v>18600000</v>
      </c>
      <c r="E583" s="7">
        <f t="shared" si="26"/>
        <v>17350000</v>
      </c>
      <c r="F583" s="9">
        <f t="shared" si="27"/>
      </c>
      <c r="G583" s="30">
        <v>-17350000</v>
      </c>
    </row>
    <row r="584" spans="1:7" ht="12.75">
      <c r="A584" s="19" t="s">
        <v>235</v>
      </c>
      <c r="B584" s="6" t="s">
        <v>164</v>
      </c>
      <c r="C584" s="38">
        <v>16651000</v>
      </c>
      <c r="D584" s="7">
        <v>18736069.01</v>
      </c>
      <c r="E584" s="7">
        <f t="shared" si="26"/>
        <v>2085069.0100000016</v>
      </c>
      <c r="F584" s="9">
        <f t="shared" si="27"/>
      </c>
      <c r="G584" s="30">
        <v>-2085069.01</v>
      </c>
    </row>
    <row r="585" spans="1:7" ht="10.5" customHeight="1">
      <c r="A585" s="19"/>
      <c r="B585" s="6"/>
      <c r="C585" s="38"/>
      <c r="D585" s="7"/>
      <c r="E585" s="7">
        <f t="shared" si="26"/>
      </c>
      <c r="F585" s="9">
        <f t="shared" si="27"/>
      </c>
      <c r="G585" s="30"/>
    </row>
    <row r="586" spans="1:7" ht="12.75">
      <c r="A586" s="18"/>
      <c r="B586" s="21" t="s">
        <v>190</v>
      </c>
      <c r="C586" s="38"/>
      <c r="D586" s="7"/>
      <c r="E586" s="7">
        <f t="shared" si="26"/>
      </c>
      <c r="F586" s="9">
        <f t="shared" si="27"/>
      </c>
      <c r="G586" s="30"/>
    </row>
    <row r="587" spans="1:7" ht="9.75" customHeight="1">
      <c r="A587" s="18"/>
      <c r="B587" s="6"/>
      <c r="C587" s="38"/>
      <c r="D587" s="7"/>
      <c r="E587" s="7">
        <f t="shared" si="26"/>
      </c>
      <c r="F587" s="9">
        <f t="shared" si="27"/>
      </c>
      <c r="G587" s="30"/>
    </row>
    <row r="588" spans="1:7" ht="12.75">
      <c r="A588" s="19" t="s">
        <v>221</v>
      </c>
      <c r="B588" s="6" t="s">
        <v>131</v>
      </c>
      <c r="C588" s="38">
        <v>2993000</v>
      </c>
      <c r="D588" s="7"/>
      <c r="E588" s="7">
        <f t="shared" si="26"/>
      </c>
      <c r="F588" s="9">
        <f t="shared" si="27"/>
        <v>2993000</v>
      </c>
      <c r="G588" s="30">
        <v>2993000</v>
      </c>
    </row>
    <row r="589" spans="1:7" ht="12.75">
      <c r="A589" s="19" t="s">
        <v>236</v>
      </c>
      <c r="B589" s="6" t="s">
        <v>150</v>
      </c>
      <c r="C589" s="38">
        <v>4000000</v>
      </c>
      <c r="D589" s="7"/>
      <c r="E589" s="7">
        <f t="shared" si="26"/>
      </c>
      <c r="F589" s="9">
        <f t="shared" si="27"/>
        <v>4000000</v>
      </c>
      <c r="G589" s="30">
        <v>4000000</v>
      </c>
    </row>
    <row r="590" spans="1:7" ht="10.5" customHeight="1">
      <c r="A590" s="19"/>
      <c r="B590" s="6"/>
      <c r="C590" s="38"/>
      <c r="D590" s="7"/>
      <c r="E590" s="7">
        <f t="shared" si="26"/>
      </c>
      <c r="F590" s="9">
        <f t="shared" si="27"/>
      </c>
      <c r="G590" s="30"/>
    </row>
    <row r="591" spans="1:7" ht="12.75">
      <c r="A591" s="18"/>
      <c r="B591" s="21" t="s">
        <v>335</v>
      </c>
      <c r="C591" s="38"/>
      <c r="D591" s="7"/>
      <c r="E591" s="7">
        <f t="shared" si="26"/>
      </c>
      <c r="F591" s="9">
        <f t="shared" si="27"/>
      </c>
      <c r="G591" s="30"/>
    </row>
    <row r="592" spans="1:7" ht="12.75">
      <c r="A592" s="18"/>
      <c r="B592" s="21" t="s">
        <v>336</v>
      </c>
      <c r="C592" s="38"/>
      <c r="D592" s="7"/>
      <c r="E592" s="7">
        <f t="shared" si="26"/>
      </c>
      <c r="F592" s="9">
        <f t="shared" si="27"/>
      </c>
      <c r="G592" s="30"/>
    </row>
    <row r="593" spans="1:7" ht="9.75" customHeight="1">
      <c r="A593" s="18"/>
      <c r="B593" s="6"/>
      <c r="C593" s="38"/>
      <c r="D593" s="7"/>
      <c r="E593" s="7">
        <f t="shared" si="26"/>
      </c>
      <c r="F593" s="9">
        <f t="shared" si="27"/>
      </c>
      <c r="G593" s="30"/>
    </row>
    <row r="594" spans="1:7" ht="12.75">
      <c r="A594" s="19" t="s">
        <v>221</v>
      </c>
      <c r="B594" s="6" t="s">
        <v>131</v>
      </c>
      <c r="C594" s="38">
        <v>8373000</v>
      </c>
      <c r="D594" s="7">
        <v>8007025.22</v>
      </c>
      <c r="E594" s="7">
        <f t="shared" si="26"/>
      </c>
      <c r="F594" s="9">
        <f t="shared" si="27"/>
        <v>365974.78000000026</v>
      </c>
      <c r="G594" s="30">
        <v>365974.78</v>
      </c>
    </row>
    <row r="595" spans="1:7" ht="12.75">
      <c r="A595" s="19" t="s">
        <v>238</v>
      </c>
      <c r="B595" s="6" t="s">
        <v>180</v>
      </c>
      <c r="C595" s="38"/>
      <c r="D595" s="7"/>
      <c r="E595" s="7">
        <f t="shared" si="26"/>
      </c>
      <c r="F595" s="9">
        <f t="shared" si="27"/>
      </c>
      <c r="G595" s="30"/>
    </row>
    <row r="596" spans="1:7" ht="12.75">
      <c r="A596" s="19"/>
      <c r="B596" s="6" t="s">
        <v>179</v>
      </c>
      <c r="C596" s="38">
        <v>6954000</v>
      </c>
      <c r="D596" s="7">
        <v>13908342</v>
      </c>
      <c r="E596" s="7">
        <f t="shared" si="26"/>
        <v>6954342</v>
      </c>
      <c r="F596" s="9">
        <f t="shared" si="27"/>
      </c>
      <c r="G596" s="30">
        <v>-6954342</v>
      </c>
    </row>
    <row r="597" spans="1:7" ht="10.5" customHeight="1">
      <c r="A597" s="18"/>
      <c r="B597" s="6"/>
      <c r="C597" s="38"/>
      <c r="D597" s="7"/>
      <c r="E597" s="7">
        <f t="shared" si="26"/>
      </c>
      <c r="F597" s="9">
        <f t="shared" si="27"/>
      </c>
      <c r="G597" s="30"/>
    </row>
    <row r="598" spans="1:7" ht="12.75">
      <c r="A598" s="18"/>
      <c r="B598" s="21" t="s">
        <v>337</v>
      </c>
      <c r="C598" s="38"/>
      <c r="D598" s="7"/>
      <c r="E598" s="7">
        <f t="shared" si="26"/>
      </c>
      <c r="F598" s="9">
        <f t="shared" si="27"/>
      </c>
      <c r="G598" s="30"/>
    </row>
    <row r="599" spans="1:7" ht="12.75">
      <c r="A599" s="18"/>
      <c r="B599" s="21" t="s">
        <v>165</v>
      </c>
      <c r="C599" s="38"/>
      <c r="D599" s="7"/>
      <c r="E599" s="7">
        <f t="shared" si="26"/>
      </c>
      <c r="F599" s="9">
        <f t="shared" si="27"/>
      </c>
      <c r="G599" s="30"/>
    </row>
    <row r="600" spans="1:7" ht="9.75" customHeight="1">
      <c r="A600" s="18"/>
      <c r="B600" s="20"/>
      <c r="C600" s="38"/>
      <c r="D600" s="7"/>
      <c r="E600" s="7">
        <f t="shared" si="26"/>
      </c>
      <c r="F600" s="9">
        <f t="shared" si="27"/>
      </c>
      <c r="G600" s="30"/>
    </row>
    <row r="601" spans="1:7" ht="12.75">
      <c r="A601" s="19" t="s">
        <v>221</v>
      </c>
      <c r="B601" s="6" t="s">
        <v>131</v>
      </c>
      <c r="C601" s="38">
        <v>1000000</v>
      </c>
      <c r="D601" s="7"/>
      <c r="E601" s="7">
        <f t="shared" si="26"/>
      </c>
      <c r="F601" s="9">
        <f t="shared" si="27"/>
        <v>1000000</v>
      </c>
      <c r="G601" s="30">
        <v>1000000</v>
      </c>
    </row>
    <row r="602" spans="1:7" ht="12.75">
      <c r="A602" s="19" t="s">
        <v>199</v>
      </c>
      <c r="B602" s="6" t="s">
        <v>151</v>
      </c>
      <c r="C602" s="38">
        <v>11555000</v>
      </c>
      <c r="D602" s="7"/>
      <c r="E602" s="7">
        <f t="shared" si="26"/>
      </c>
      <c r="F602" s="9">
        <f t="shared" si="27"/>
        <v>11555000</v>
      </c>
      <c r="G602" s="30">
        <v>11555000</v>
      </c>
    </row>
    <row r="603" spans="1:7" ht="12.75">
      <c r="A603" s="19" t="s">
        <v>237</v>
      </c>
      <c r="B603" s="6" t="s">
        <v>152</v>
      </c>
      <c r="C603" s="38">
        <v>17160000</v>
      </c>
      <c r="D603" s="7"/>
      <c r="E603" s="7">
        <f t="shared" si="26"/>
      </c>
      <c r="F603" s="9">
        <f t="shared" si="27"/>
        <v>17160000</v>
      </c>
      <c r="G603" s="30">
        <v>17160000</v>
      </c>
    </row>
    <row r="604" spans="1:7" ht="10.5" customHeight="1">
      <c r="A604" s="19"/>
      <c r="B604" s="6"/>
      <c r="C604" s="38"/>
      <c r="D604" s="7"/>
      <c r="E604" s="7">
        <f t="shared" si="26"/>
      </c>
      <c r="F604" s="9">
        <f t="shared" si="27"/>
      </c>
      <c r="G604" s="30"/>
    </row>
    <row r="605" spans="1:7" ht="12.75">
      <c r="A605" s="18"/>
      <c r="B605" s="21" t="s">
        <v>239</v>
      </c>
      <c r="C605" s="38"/>
      <c r="D605" s="7"/>
      <c r="E605" s="7">
        <f t="shared" si="26"/>
      </c>
      <c r="F605" s="9">
        <f t="shared" si="27"/>
      </c>
      <c r="G605" s="30"/>
    </row>
    <row r="606" spans="1:7" ht="12.75">
      <c r="A606" s="18"/>
      <c r="B606" s="21" t="s">
        <v>240</v>
      </c>
      <c r="C606" s="38"/>
      <c r="D606" s="7"/>
      <c r="E606" s="7">
        <f t="shared" si="26"/>
      </c>
      <c r="F606" s="9">
        <f t="shared" si="27"/>
      </c>
      <c r="G606" s="30"/>
    </row>
    <row r="607" spans="1:7" ht="9.75" customHeight="1">
      <c r="A607" s="18"/>
      <c r="B607" s="6"/>
      <c r="C607" s="38"/>
      <c r="D607" s="7"/>
      <c r="E607" s="7">
        <f t="shared" si="26"/>
      </c>
      <c r="F607" s="9">
        <f t="shared" si="27"/>
      </c>
      <c r="G607" s="30"/>
    </row>
    <row r="608" spans="1:7" ht="12.75">
      <c r="A608" s="19" t="s">
        <v>224</v>
      </c>
      <c r="B608" s="6" t="s">
        <v>154</v>
      </c>
      <c r="C608" s="38">
        <v>11529000</v>
      </c>
      <c r="D608" s="7">
        <v>6367366.93</v>
      </c>
      <c r="E608" s="7">
        <f t="shared" si="26"/>
      </c>
      <c r="F608" s="9">
        <f t="shared" si="27"/>
        <v>5161633.07</v>
      </c>
      <c r="G608" s="30">
        <v>5161633.07</v>
      </c>
    </row>
    <row r="609" spans="1:7" ht="12.75">
      <c r="A609" s="19" t="s">
        <v>237</v>
      </c>
      <c r="B609" s="6" t="s">
        <v>152</v>
      </c>
      <c r="C609" s="38">
        <v>6488000</v>
      </c>
      <c r="D609" s="7">
        <v>3827694.79</v>
      </c>
      <c r="E609" s="7">
        <f t="shared" si="26"/>
      </c>
      <c r="F609" s="9">
        <f t="shared" si="27"/>
        <v>2660305.21</v>
      </c>
      <c r="G609" s="30">
        <v>2660305.21</v>
      </c>
    </row>
    <row r="610" spans="1:7" ht="10.5" customHeight="1">
      <c r="A610" s="19"/>
      <c r="B610" s="6"/>
      <c r="C610" s="38"/>
      <c r="D610" s="7"/>
      <c r="E610" s="7">
        <f t="shared" si="26"/>
      </c>
      <c r="F610" s="9">
        <f t="shared" si="27"/>
      </c>
      <c r="G610" s="30"/>
    </row>
    <row r="611" spans="1:7" ht="12.75">
      <c r="A611" s="18"/>
      <c r="B611" s="21" t="s">
        <v>325</v>
      </c>
      <c r="C611" s="38"/>
      <c r="D611" s="7"/>
      <c r="E611" s="7">
        <f t="shared" si="26"/>
      </c>
      <c r="F611" s="9">
        <f t="shared" si="27"/>
      </c>
      <c r="G611" s="30"/>
    </row>
    <row r="612" spans="1:7" ht="12.75">
      <c r="A612" s="18"/>
      <c r="B612" s="21" t="s">
        <v>326</v>
      </c>
      <c r="C612" s="38"/>
      <c r="D612" s="7"/>
      <c r="E612" s="7">
        <f t="shared" si="26"/>
      </c>
      <c r="F612" s="9">
        <f t="shared" si="27"/>
      </c>
      <c r="G612" s="30"/>
    </row>
    <row r="613" spans="1:7" ht="9.75" customHeight="1">
      <c r="A613" s="18"/>
      <c r="B613" s="6"/>
      <c r="C613" s="38"/>
      <c r="D613" s="7"/>
      <c r="E613" s="7">
        <f t="shared" si="26"/>
      </c>
      <c r="F613" s="9">
        <f t="shared" si="27"/>
      </c>
      <c r="G613" s="30"/>
    </row>
    <row r="614" spans="1:7" ht="12.75">
      <c r="A614" s="19" t="s">
        <v>221</v>
      </c>
      <c r="B614" s="6" t="s">
        <v>131</v>
      </c>
      <c r="C614" s="38">
        <v>10539000</v>
      </c>
      <c r="D614" s="7">
        <v>26039778.59</v>
      </c>
      <c r="E614" s="7">
        <f t="shared" si="26"/>
        <v>15500778.59</v>
      </c>
      <c r="F614" s="9">
        <f t="shared" si="27"/>
      </c>
      <c r="G614" s="30">
        <v>-15500778.59</v>
      </c>
    </row>
    <row r="615" spans="1:7" ht="12.75">
      <c r="A615" s="19" t="s">
        <v>199</v>
      </c>
      <c r="B615" s="6" t="s">
        <v>151</v>
      </c>
      <c r="C615" s="38">
        <v>8350000</v>
      </c>
      <c r="D615" s="7">
        <v>17920969.11</v>
      </c>
      <c r="E615" s="7">
        <f t="shared" si="26"/>
        <v>9570969.11</v>
      </c>
      <c r="F615" s="9">
        <f t="shared" si="27"/>
      </c>
      <c r="G615" s="30">
        <v>-9570969.11</v>
      </c>
    </row>
    <row r="616" spans="1:7" ht="12.75">
      <c r="A616" s="19" t="s">
        <v>229</v>
      </c>
      <c r="B616" s="6" t="s">
        <v>155</v>
      </c>
      <c r="C616" s="38">
        <v>7222000</v>
      </c>
      <c r="D616" s="7">
        <v>10833333.33</v>
      </c>
      <c r="E616" s="7">
        <f t="shared" si="26"/>
        <v>3611333.33</v>
      </c>
      <c r="F616" s="9">
        <f t="shared" si="27"/>
      </c>
      <c r="G616" s="30">
        <v>-3611333.33</v>
      </c>
    </row>
    <row r="617" spans="1:7" ht="12.75">
      <c r="A617" s="19" t="s">
        <v>222</v>
      </c>
      <c r="B617" s="6" t="s">
        <v>132</v>
      </c>
      <c r="C617" s="38">
        <v>2950000</v>
      </c>
      <c r="D617" s="7">
        <v>4425000</v>
      </c>
      <c r="E617" s="7">
        <f t="shared" si="26"/>
        <v>1475000</v>
      </c>
      <c r="F617" s="9">
        <f t="shared" si="27"/>
      </c>
      <c r="G617" s="30">
        <v>-1475000</v>
      </c>
    </row>
    <row r="618" spans="1:7" ht="10.5" customHeight="1">
      <c r="A618" s="19"/>
      <c r="B618" s="6"/>
      <c r="C618" s="38"/>
      <c r="D618" s="7"/>
      <c r="E618" s="7">
        <f t="shared" si="26"/>
      </c>
      <c r="F618" s="9">
        <f t="shared" si="27"/>
      </c>
      <c r="G618" s="30"/>
    </row>
    <row r="619" spans="1:7" ht="12.75">
      <c r="A619" s="18"/>
      <c r="B619" s="21" t="s">
        <v>338</v>
      </c>
      <c r="C619" s="38"/>
      <c r="D619" s="7"/>
      <c r="E619" s="7">
        <f t="shared" si="26"/>
      </c>
      <c r="F619" s="9">
        <f t="shared" si="27"/>
      </c>
      <c r="G619" s="30"/>
    </row>
    <row r="620" spans="1:7" ht="9.75" customHeight="1">
      <c r="A620" s="18"/>
      <c r="B620" s="6"/>
      <c r="C620" s="38"/>
      <c r="D620" s="7"/>
      <c r="E620" s="7">
        <f t="shared" si="26"/>
      </c>
      <c r="F620" s="9">
        <f t="shared" si="27"/>
      </c>
      <c r="G620" s="30"/>
    </row>
    <row r="621" spans="1:7" ht="12.75">
      <c r="A621" s="19" t="s">
        <v>221</v>
      </c>
      <c r="B621" s="6" t="s">
        <v>156</v>
      </c>
      <c r="C621" s="38">
        <v>150000</v>
      </c>
      <c r="D621" s="7">
        <v>102526.06</v>
      </c>
      <c r="E621" s="7">
        <f t="shared" si="26"/>
      </c>
      <c r="F621" s="9">
        <f t="shared" si="27"/>
        <v>47473.94</v>
      </c>
      <c r="G621" s="30">
        <v>47473.94</v>
      </c>
    </row>
    <row r="622" spans="1:6" ht="12.75">
      <c r="A622" s="18"/>
      <c r="B622" s="21" t="s">
        <v>339</v>
      </c>
      <c r="C622" s="39">
        <f>SUM(C569:C621)</f>
        <v>371000000</v>
      </c>
      <c r="D622" s="24">
        <f>SUM(D569:D621)</f>
        <v>573732258.24</v>
      </c>
      <c r="E622" s="24">
        <f>SUM(E569:E621)</f>
        <v>290620535.15999997</v>
      </c>
      <c r="F622" s="25">
        <f>SUM(F569:F621)</f>
        <v>87888276.92</v>
      </c>
    </row>
    <row r="623" spans="2:7" ht="12.75">
      <c r="B623" s="33" t="s">
        <v>249</v>
      </c>
      <c r="C623" s="40"/>
      <c r="D623" s="30"/>
      <c r="E623" s="60">
        <f>IF(D622&gt;C622,D622-C622,"")</f>
        <v>202732258.24</v>
      </c>
      <c r="F623" s="46">
        <f>IF(C622&gt;D622,C622-D622,"")</f>
      </c>
      <c r="G623" s="49">
        <f>E622-F622</f>
        <v>202732258.23999995</v>
      </c>
    </row>
    <row r="624" spans="2:6" ht="12.75">
      <c r="B624" s="35"/>
      <c r="C624" s="40"/>
      <c r="D624" s="30"/>
      <c r="E624" s="30"/>
      <c r="F624" s="30"/>
    </row>
    <row r="625" spans="1:6" ht="12.75">
      <c r="A625" s="18"/>
      <c r="B625" s="20"/>
      <c r="C625" s="38"/>
      <c r="D625" s="7"/>
      <c r="E625" s="7"/>
      <c r="F625" s="9"/>
    </row>
    <row r="626" spans="1:6" ht="12.75">
      <c r="A626" s="18"/>
      <c r="B626" s="21" t="s">
        <v>340</v>
      </c>
      <c r="C626" s="38"/>
      <c r="D626" s="7"/>
      <c r="E626" s="7"/>
      <c r="F626" s="9"/>
    </row>
    <row r="627" spans="1:6" ht="12.75">
      <c r="A627" s="18"/>
      <c r="B627" s="21"/>
      <c r="C627" s="38"/>
      <c r="D627" s="7"/>
      <c r="E627" s="7"/>
      <c r="F627" s="9"/>
    </row>
    <row r="628" spans="1:6" ht="12.75">
      <c r="A628" s="18"/>
      <c r="B628" s="21" t="s">
        <v>341</v>
      </c>
      <c r="C628" s="38"/>
      <c r="D628" s="7"/>
      <c r="E628" s="7"/>
      <c r="F628" s="9"/>
    </row>
    <row r="629" spans="1:6" ht="12.75">
      <c r="A629" s="18"/>
      <c r="B629" s="21" t="s">
        <v>166</v>
      </c>
      <c r="C629" s="38"/>
      <c r="D629" s="7"/>
      <c r="E629" s="7"/>
      <c r="F629" s="9"/>
    </row>
    <row r="630" spans="1:6" ht="12.75">
      <c r="A630" s="18"/>
      <c r="B630" s="6"/>
      <c r="C630" s="38"/>
      <c r="D630" s="7"/>
      <c r="E630" s="7"/>
      <c r="F630" s="9"/>
    </row>
    <row r="631" spans="1:7" ht="12.75">
      <c r="A631" s="19" t="s">
        <v>193</v>
      </c>
      <c r="B631" s="6" t="s">
        <v>167</v>
      </c>
      <c r="C631" s="38">
        <v>10000000</v>
      </c>
      <c r="D631" s="7">
        <v>10000000</v>
      </c>
      <c r="E631" s="7">
        <f>IF(D631&gt;C631,D631-C631,"")</f>
      </c>
      <c r="F631" s="9">
        <f>IF(C631&gt;D631,C631-D631,"")</f>
      </c>
      <c r="G631" s="1">
        <v>0</v>
      </c>
    </row>
    <row r="632" spans="1:6" ht="12.75">
      <c r="A632" s="18"/>
      <c r="B632" s="6" t="s">
        <v>1</v>
      </c>
      <c r="C632" s="38"/>
      <c r="D632" s="7"/>
      <c r="E632" s="7"/>
      <c r="F632" s="9"/>
    </row>
    <row r="633" spans="1:6" ht="12.75">
      <c r="A633" s="18"/>
      <c r="B633" s="21" t="s">
        <v>371</v>
      </c>
      <c r="C633" s="39">
        <f>SUM(C631:C632)</f>
        <v>10000000</v>
      </c>
      <c r="D633" s="24">
        <f>SUM(D631:D632)</f>
        <v>10000000</v>
      </c>
      <c r="E633" s="24"/>
      <c r="F633" s="25"/>
    </row>
    <row r="634" spans="2:6" ht="12.75">
      <c r="B634" s="35"/>
      <c r="C634" s="30"/>
      <c r="D634" s="30"/>
      <c r="E634" s="30"/>
      <c r="F634" s="30"/>
    </row>
    <row r="635" spans="2:6" ht="12.75">
      <c r="B635" s="35"/>
      <c r="C635" s="30"/>
      <c r="D635" s="30"/>
      <c r="E635" s="30"/>
      <c r="F635" s="30"/>
    </row>
    <row r="636" spans="2:6" ht="12.75">
      <c r="B636" s="35"/>
      <c r="C636" s="30"/>
      <c r="D636" s="30"/>
      <c r="E636" s="30"/>
      <c r="F636" s="30"/>
    </row>
    <row r="637" spans="2:6" ht="12.75">
      <c r="B637" s="35"/>
      <c r="C637" s="30"/>
      <c r="D637" s="30"/>
      <c r="E637" s="30"/>
      <c r="F637" s="30"/>
    </row>
    <row r="638" spans="2:6" ht="12.75">
      <c r="B638" s="35"/>
      <c r="C638" s="30"/>
      <c r="D638" s="30"/>
      <c r="E638" s="30"/>
      <c r="F638" s="30"/>
    </row>
    <row r="639" spans="2:6" ht="12.75">
      <c r="B639" s="35"/>
      <c r="C639" s="30"/>
      <c r="D639" s="30"/>
      <c r="E639" s="30"/>
      <c r="F639" s="30"/>
    </row>
    <row r="640" spans="2:6" ht="12.75">
      <c r="B640" s="35"/>
      <c r="C640" s="30"/>
      <c r="D640" s="30"/>
      <c r="E640" s="30"/>
      <c r="F640" s="30"/>
    </row>
    <row r="641" spans="2:6" ht="12.75">
      <c r="B641" s="35"/>
      <c r="C641" s="30"/>
      <c r="D641" s="30"/>
      <c r="E641" s="30"/>
      <c r="F641" s="30"/>
    </row>
    <row r="642" spans="2:6" ht="12.75">
      <c r="B642" s="35"/>
      <c r="C642" s="30"/>
      <c r="D642" s="30"/>
      <c r="E642" s="30"/>
      <c r="F642" s="30"/>
    </row>
    <row r="643" spans="2:6" ht="12.75">
      <c r="B643" s="35"/>
      <c r="C643" s="30"/>
      <c r="D643" s="30"/>
      <c r="E643" s="30"/>
      <c r="F643" s="30"/>
    </row>
    <row r="644" spans="2:6" ht="12.75">
      <c r="B644" s="35"/>
      <c r="C644" s="30"/>
      <c r="D644" s="30"/>
      <c r="E644" s="30"/>
      <c r="F644" s="30"/>
    </row>
    <row r="645" spans="2:6" ht="12.75">
      <c r="B645" s="35"/>
      <c r="C645" s="30"/>
      <c r="D645" s="30"/>
      <c r="E645" s="30"/>
      <c r="F645" s="30"/>
    </row>
    <row r="646" spans="2:6" ht="12.75">
      <c r="B646" s="35"/>
      <c r="C646" s="30"/>
      <c r="D646" s="30"/>
      <c r="E646" s="30"/>
      <c r="F646" s="30"/>
    </row>
    <row r="647" spans="2:6" ht="12.75">
      <c r="B647" s="35"/>
      <c r="C647" s="30"/>
      <c r="D647" s="30"/>
      <c r="E647" s="30"/>
      <c r="F647" s="30"/>
    </row>
    <row r="648" spans="2:6" ht="12.75">
      <c r="B648" s="35"/>
      <c r="C648" s="30"/>
      <c r="D648" s="30"/>
      <c r="E648" s="30"/>
      <c r="F648" s="30"/>
    </row>
    <row r="649" spans="2:6" ht="12.75">
      <c r="B649" s="35"/>
      <c r="C649" s="30"/>
      <c r="D649" s="30"/>
      <c r="E649" s="30"/>
      <c r="F649" s="30"/>
    </row>
    <row r="650" spans="2:6" ht="12.75">
      <c r="B650" s="35"/>
      <c r="C650" s="30"/>
      <c r="D650" s="30"/>
      <c r="E650" s="56" t="s">
        <v>184</v>
      </c>
      <c r="F650" s="30"/>
    </row>
    <row r="651" spans="2:6" ht="12.75">
      <c r="B651" s="53" t="s">
        <v>372</v>
      </c>
      <c r="C651" s="30"/>
      <c r="D651" s="30"/>
      <c r="E651" s="57" t="s">
        <v>185</v>
      </c>
      <c r="F651" s="30"/>
    </row>
    <row r="652" spans="2:6" ht="12.75">
      <c r="B652" s="35"/>
      <c r="C652" s="30"/>
      <c r="D652" s="30"/>
      <c r="E652" s="30"/>
      <c r="F652" s="30"/>
    </row>
    <row r="653" spans="2:6" ht="12.75">
      <c r="B653" s="35"/>
      <c r="C653" s="30"/>
      <c r="D653" s="30"/>
      <c r="E653" s="30"/>
      <c r="F653" s="30"/>
    </row>
    <row r="654" spans="2:6" ht="12.75">
      <c r="B654" s="35"/>
      <c r="C654" s="30"/>
      <c r="D654" s="30"/>
      <c r="E654" s="30"/>
      <c r="F654" s="30"/>
    </row>
    <row r="655" spans="2:6" ht="12.75">
      <c r="B655" s="35"/>
      <c r="C655" s="30"/>
      <c r="D655" s="30"/>
      <c r="E655" s="30"/>
      <c r="F655" s="30"/>
    </row>
    <row r="656" spans="2:6" ht="12.75">
      <c r="B656" s="35"/>
      <c r="C656" s="30"/>
      <c r="D656" s="30"/>
      <c r="E656" s="30"/>
      <c r="F656" s="30"/>
    </row>
    <row r="657" spans="2:6" ht="12.75">
      <c r="B657" s="35"/>
      <c r="C657" s="30"/>
      <c r="D657" s="30"/>
      <c r="E657" s="30"/>
      <c r="F657" s="30"/>
    </row>
    <row r="658" spans="2:6" ht="12.75">
      <c r="B658" s="35" t="s">
        <v>1</v>
      </c>
      <c r="C658" s="30">
        <f>C44+C113+C114+C167+C368+C381+C521+C622+C633</f>
        <v>34900000000</v>
      </c>
      <c r="D658" s="30">
        <f>D44+D113+D114+D167+D368+D381+D521+D622+D633</f>
        <v>35074307728.1</v>
      </c>
      <c r="E658" s="30" t="e">
        <f>E44+E113+E114+E167+E368+E381+E521+E622+E633</f>
        <v>#VALUE!</v>
      </c>
      <c r="F658" s="30">
        <f>F44+F113+F114+F167+F368+F381+F521+F622+F633</f>
        <v>1692674485.2299955</v>
      </c>
    </row>
    <row r="659" spans="2:6" ht="12.75">
      <c r="B659" s="35" t="s">
        <v>4</v>
      </c>
      <c r="C659" s="30"/>
      <c r="D659" s="30"/>
      <c r="E659" s="30"/>
      <c r="F659" s="30"/>
    </row>
    <row r="660" spans="2:6" ht="12.75">
      <c r="B660" s="3" t="s">
        <v>1</v>
      </c>
      <c r="C660" s="30">
        <v>34900000000</v>
      </c>
      <c r="D660" s="30">
        <v>35074307728.1</v>
      </c>
      <c r="E660" s="30">
        <v>0</v>
      </c>
      <c r="F660" s="30">
        <v>-174307728.1</v>
      </c>
    </row>
    <row r="661" spans="2:6" ht="12.75">
      <c r="B661" s="3"/>
      <c r="C661" s="30"/>
      <c r="D661" s="30"/>
      <c r="E661" s="30"/>
      <c r="F661" s="30"/>
    </row>
    <row r="662" spans="3:6" ht="12.75">
      <c r="C662" s="2"/>
      <c r="D662" s="2"/>
      <c r="E662" s="2"/>
      <c r="F662" s="2"/>
    </row>
  </sheetData>
  <printOptions horizontalCentered="1"/>
  <pageMargins left="0.5905" right="0.39371" top="0.39371" bottom="0.5905" header="0.39371" footer="0.39371"/>
  <pageSetup firstPageNumber="10" useFirstPageNumber="1" horizontalDpi="600" verticalDpi="600" orientation="portrait" paperSize="9" r:id="rId3"/>
  <headerFooter alignWithMargins="0">
    <oddHeader>&amp;C&amp;A</oddHeader>
    <oddFooter>&amp;C&amp;P
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2005-11-18T08:17:27Z</cp:lastPrinted>
  <dcterms:created xsi:type="dcterms:W3CDTF">2005-08-18T08:45:54Z</dcterms:created>
  <dcterms:modified xsi:type="dcterms:W3CDTF">2005-08-22T12:56:54Z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