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activeTab="0"/>
  </bookViews>
  <sheets>
    <sheet name="STATL 2005" sheetId="1" r:id="rId1"/>
  </sheets>
  <definedNames>
    <definedName name="_xlnm.Print_Titles" localSheetId="0">'STATL 2005'!$1:$3</definedName>
  </definedNames>
  <calcPr fullCalcOnLoad="1"/>
</workbook>
</file>

<file path=xl/sharedStrings.xml><?xml version="1.0" encoding="utf-8"?>
<sst xmlns="http://schemas.openxmlformats.org/spreadsheetml/2006/main" count="310" uniqueCount="144">
  <si>
    <t>Statement of Contingent Liabilities including details of any Loans, Bank Overdrafts or  Credit Facilities</t>
  </si>
  <si>
    <t>Loans/Bank Overdrafts/Credit Facilities - External Sources</t>
  </si>
  <si>
    <t>Amount outstanding and</t>
  </si>
  <si>
    <t xml:space="preserve"> </t>
  </si>
  <si>
    <t>Extent of Government's Liability</t>
  </si>
  <si>
    <t>Borrower</t>
  </si>
  <si>
    <t>Lender</t>
  </si>
  <si>
    <t>Foreign Currency</t>
  </si>
  <si>
    <t>Rupee</t>
  </si>
  <si>
    <t xml:space="preserve"> equivalent*</t>
  </si>
  <si>
    <t>Airports of Mauritius Co.  Ltd.</t>
  </si>
  <si>
    <t>-</t>
  </si>
  <si>
    <t>European Investment Bank</t>
  </si>
  <si>
    <t>GBP</t>
  </si>
  <si>
    <t xml:space="preserve">Air Mauritius </t>
  </si>
  <si>
    <t>Agence  Francaise</t>
  </si>
  <si>
    <t>Bank of Mauritius</t>
  </si>
  <si>
    <t>USD</t>
  </si>
  <si>
    <t>Central Electricity Board</t>
  </si>
  <si>
    <t>JPY</t>
  </si>
  <si>
    <t xml:space="preserve">European Investment Bank </t>
  </si>
  <si>
    <t>CHF</t>
  </si>
  <si>
    <t>Kreditanstalt Fur Wiederaufbau</t>
  </si>
  <si>
    <t>Central Water Authority</t>
  </si>
  <si>
    <t>de Developpement</t>
  </si>
  <si>
    <t>EUR</t>
  </si>
  <si>
    <t>Cargo Handling Corporation Ltd</t>
  </si>
  <si>
    <t>Development Bank of Mauritius Ltd</t>
  </si>
  <si>
    <t>Mauritius Ports Authority</t>
  </si>
  <si>
    <t>Mauritius Shipping Corporation Ltd</t>
  </si>
  <si>
    <t>Kreditanstalt  Fur Wiederaufbau</t>
  </si>
  <si>
    <t>Mauritius Telecom</t>
  </si>
  <si>
    <t>National Housing Development Co Ltd</t>
  </si>
  <si>
    <t>MYR</t>
  </si>
  <si>
    <t>TOTAL</t>
  </si>
  <si>
    <t>Loans/Bank Overdrafts/Credit Facilities - Local Sources</t>
  </si>
  <si>
    <t>Amount of</t>
  </si>
  <si>
    <t>Extent of</t>
  </si>
  <si>
    <t>Loan out-</t>
  </si>
  <si>
    <t>Government's</t>
  </si>
  <si>
    <t xml:space="preserve">   standing**</t>
  </si>
  <si>
    <t>Liability</t>
  </si>
  <si>
    <t>Rs</t>
  </si>
  <si>
    <t>Barclays Bank Plc</t>
  </si>
  <si>
    <t>National Pension Fund</t>
  </si>
  <si>
    <t>Bank of Baroda</t>
  </si>
  <si>
    <t>State Bank of Mauritius Limited</t>
  </si>
  <si>
    <t>Mauritius Broadcasting Corporation</t>
  </si>
  <si>
    <t>Mauritius Civil Service Mutual Aid</t>
  </si>
  <si>
    <t>Association Limited</t>
  </si>
  <si>
    <t>State Insurance Company of Mauritius Ltd</t>
  </si>
  <si>
    <t>Mauritius Housing Company Ltd</t>
  </si>
  <si>
    <t>Indian Ocean International Bank Ltd</t>
  </si>
  <si>
    <t>Sugar Insurance Fund Board</t>
  </si>
  <si>
    <t>Municipal Council of Curepipe</t>
  </si>
  <si>
    <t>National Housing Development Co. Ltd.</t>
  </si>
  <si>
    <t>Small Entrepreneurs</t>
  </si>
  <si>
    <t>Development Bank of Mauritius Limited</t>
  </si>
  <si>
    <t>J.VALAYTHEN</t>
  </si>
  <si>
    <t>Banque Internationale des</t>
  </si>
  <si>
    <t>Mascareignes &amp; Consortium</t>
  </si>
  <si>
    <t>National Savings Fund  (2)¤</t>
  </si>
  <si>
    <t>National Pension Fund  (2)¤</t>
  </si>
  <si>
    <t xml:space="preserve">National Pension Fund  </t>
  </si>
  <si>
    <t>Carried forward</t>
  </si>
  <si>
    <t>Brought forward</t>
  </si>
  <si>
    <t xml:space="preserve">Barclays Bank Plc. </t>
  </si>
  <si>
    <t>Export Processing Zone Labour</t>
  </si>
  <si>
    <t>Welfare Fund</t>
  </si>
  <si>
    <t xml:space="preserve">          (i)  to make good to the Development Bank of Mauritius Ltd any amount of revenue received being less than 10% return </t>
  </si>
  <si>
    <t xml:space="preserve">               on investment on Coromandel Industrial Estate as per guarantee under IDA Credit 411 MAS,</t>
  </si>
  <si>
    <t xml:space="preserve">         (ii)  to indemnify the Development Bank of Mauritius Ltd against exchange losses in excess of the Exchange Equalisation </t>
  </si>
  <si>
    <t xml:space="preserve">               Reserve created by the Bank in respect of loans contracted and disbursed in foreign currencies; and</t>
  </si>
  <si>
    <t xml:space="preserve">        (iii)  to indemnify the National Housing Development Company Limited against exchange losses on foreign loans.</t>
  </si>
  <si>
    <t>State Trading Corporation</t>
  </si>
  <si>
    <t>Mauritius Shipping Corporation</t>
  </si>
  <si>
    <t>RMB</t>
  </si>
  <si>
    <t>Airports of Rodrigues.</t>
  </si>
  <si>
    <t>First City Bank</t>
  </si>
  <si>
    <t xml:space="preserve">    "</t>
  </si>
  <si>
    <t>Ltd and Barclays Bank Plc</t>
  </si>
  <si>
    <t xml:space="preserve">Arrangers State Bank of Mauritius </t>
  </si>
  <si>
    <t>Development Bank of South Africa</t>
  </si>
  <si>
    <t xml:space="preserve">Nordic Investment Bank  </t>
  </si>
  <si>
    <t>Accountant General</t>
  </si>
  <si>
    <t>State Land Development Authority</t>
  </si>
  <si>
    <t xml:space="preserve">Barclays Bank PLC  </t>
  </si>
  <si>
    <t xml:space="preserve">HongKong and Shanghai bank </t>
  </si>
  <si>
    <t xml:space="preserve">USD </t>
  </si>
  <si>
    <t>European Investment Bank (3)¤</t>
  </si>
  <si>
    <t>EXIM China (2)</t>
  </si>
  <si>
    <t xml:space="preserve">Japanese Bank for International </t>
  </si>
  <si>
    <t>Islamic Development Bank</t>
  </si>
  <si>
    <t>Development Works Corporation</t>
  </si>
  <si>
    <t>Islamic Cultural Centre Trust Fund</t>
  </si>
  <si>
    <t>Barclays Bank  PLC(2)¤</t>
  </si>
  <si>
    <t>Barclays Bank Plc. (2)¤</t>
  </si>
  <si>
    <t>Agence  Francaise de</t>
  </si>
  <si>
    <t>European Investment Bank (2)¤</t>
  </si>
  <si>
    <t>Developpement(3)¤</t>
  </si>
  <si>
    <t>State Insurance Company of</t>
  </si>
  <si>
    <t xml:space="preserve">   Mauritius Limited  </t>
  </si>
  <si>
    <t xml:space="preserve">   and Barclays Bank Plc</t>
  </si>
  <si>
    <t xml:space="preserve">Arrangers State Bank of Mauritius Ltd </t>
  </si>
  <si>
    <t>State Insurance Company of Mauritius Ltd(4)¤</t>
  </si>
  <si>
    <t>Fortis Bank, Belgium</t>
  </si>
  <si>
    <t>National Pension Fund  (3)¤</t>
  </si>
  <si>
    <t>International Bank for Reconstruc-</t>
  </si>
  <si>
    <t xml:space="preserve">     Developpement</t>
  </si>
  <si>
    <t xml:space="preserve">     Coorperation</t>
  </si>
  <si>
    <r>
      <t xml:space="preserve">Note:- </t>
    </r>
    <r>
      <rPr>
        <sz val="10"/>
        <rFont val="Times New Roman"/>
        <family val="0"/>
      </rPr>
      <t xml:space="preserve"> Government is also committed</t>
    </r>
  </si>
  <si>
    <t>State Bank of Mauritius</t>
  </si>
  <si>
    <t>Black River District Council</t>
  </si>
  <si>
    <t>SIT Land Holdings</t>
  </si>
  <si>
    <t>SICOM</t>
  </si>
  <si>
    <t xml:space="preserve">   </t>
  </si>
  <si>
    <t>Cyber Properties Investment Ltd</t>
  </si>
  <si>
    <t>State Bank of Mauritius Limited  (5)¤</t>
  </si>
  <si>
    <t>Hongkong and Shanghai Bank(2)¤</t>
  </si>
  <si>
    <t>Guaranteed by Government as at 30 June, 2005</t>
  </si>
  <si>
    <t>Business Parks of Mauritius Ltd</t>
  </si>
  <si>
    <t>The Mauritius Commercial Bank Ltd</t>
  </si>
  <si>
    <t xml:space="preserve">National Savings Fund  </t>
  </si>
  <si>
    <t>BPML Freeport Services Ltd</t>
  </si>
  <si>
    <t>Centre Ltd</t>
  </si>
  <si>
    <t xml:space="preserve">Les Pailles International Conference </t>
  </si>
  <si>
    <t>Mauritius Sugar Authority</t>
  </si>
  <si>
    <t>Mauritius Post Limited</t>
  </si>
  <si>
    <t>Mauritius Post and Cooperative</t>
  </si>
  <si>
    <t>Bank ltd</t>
  </si>
  <si>
    <t>Road Development Authority</t>
  </si>
  <si>
    <t xml:space="preserve">  tion and Development </t>
  </si>
  <si>
    <t>de Developpement (3)¤</t>
  </si>
  <si>
    <t>Bank Bumiputra Malaysia Berhad</t>
  </si>
  <si>
    <t>SBI International (Mauritius) Ltd</t>
  </si>
  <si>
    <t>The African Development Bank</t>
  </si>
  <si>
    <t>"</t>
  </si>
  <si>
    <t xml:space="preserve">EXIM China </t>
  </si>
  <si>
    <t>**  Inclusive of unpaid accrued interest and other loan charges , if any.</t>
  </si>
  <si>
    <t>*    At conversion rates ruling on 30 June, 2005</t>
  </si>
  <si>
    <t>¤    Indicates the number of loans from the respective lender.</t>
  </si>
  <si>
    <t>STATEMENT  L</t>
  </si>
  <si>
    <t xml:space="preserve">  31 August , 2005</t>
  </si>
  <si>
    <t>Soc.Generale Alsacienne de Banque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</si>
</sst>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dd\-mmmm\-yyyy"/>
    <numFmt numFmtId="185" formatCode="dd\ mmmm\,yyyy"/>
    <numFmt numFmtId="186" formatCode="dd\ mmmm\,\ yyyy"/>
    <numFmt numFmtId="187" formatCode="_(* #,##0.0_);_(* \(#,##0.0\);_(* &quot;-&quot;??_);_(@_)"/>
    <numFmt numFmtId="188" formatCode="_(* #,##0_);_(* \(#,##0\);_(* &quot;-&quot;??_);_(@_)"/>
    <numFmt numFmtId="189" formatCode="_(* #,##0.0000_);_(* \(#,##0.0000\);_(* &quot;-&quot;????_);_(@_)"/>
    <numFmt numFmtId="190" formatCode="#,##0.0"/>
    <numFmt numFmtId="191" formatCode="#,##0.000"/>
    <numFmt numFmtId="192" formatCode="#,##0.0000"/>
    <numFmt numFmtId="193" formatCode="#,##0.00000"/>
    <numFmt numFmtId="194" formatCode="_(* #,##0.000_);_(* \(#,##0.000\);_(* &quot;-&quot;???_);_(@_)"/>
    <numFmt numFmtId="195" formatCode="_(* #,##0.00000_);_(* \(#,##0.00000\);_(* &quot;-&quot;?????_);_(@_)"/>
  </numFmts>
  <fonts count="16">
    <font>
      <sz val="10"/>
      <name val="Times New Roman"/>
      <family val="0"/>
    </font>
    <font>
      <b/>
      <sz val="10"/>
      <name val="Tms Rmn"/>
      <family val="0"/>
    </font>
    <font>
      <sz val="8"/>
      <name val="Tms Rmn"/>
      <family val="0"/>
    </font>
    <font>
      <b/>
      <i/>
      <sz val="10"/>
      <name val="Tms Rmn"/>
      <family val="0"/>
    </font>
    <font>
      <sz val="10"/>
      <name val="Helv"/>
      <family val="0"/>
    </font>
    <font>
      <b/>
      <i/>
      <sz val="10"/>
      <name val="TmsRmn"/>
      <family val="0"/>
    </font>
    <font>
      <b/>
      <sz val="10"/>
      <name val="Times New Roman"/>
      <family val="0"/>
    </font>
    <font>
      <b/>
      <sz val="10"/>
      <name val="TmsRmn"/>
      <family val="0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 quotePrefix="1">
      <alignment horizontal="left"/>
    </xf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3" fillId="2" borderId="0" xfId="0" applyNumberFormat="1" applyFont="1" applyFill="1" applyAlignment="1">
      <alignment horizontal="centerContinuous" vertical="center"/>
    </xf>
    <xf numFmtId="3" fontId="3" fillId="2" borderId="0" xfId="0" applyNumberFormat="1" applyFont="1" applyFill="1" applyAlignment="1">
      <alignment horizontal="centerContinuous"/>
    </xf>
    <xf numFmtId="0" fontId="0" fillId="0" borderId="0" xfId="0" applyFont="1" applyAlignment="1">
      <alignment/>
    </xf>
    <xf numFmtId="0" fontId="1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/>
    </xf>
    <xf numFmtId="186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13" fillId="0" borderId="0" xfId="0" applyFont="1" applyAlignment="1">
      <alignment/>
    </xf>
    <xf numFmtId="17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6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69" fontId="0" fillId="0" borderId="0" xfId="0" applyNumberFormat="1" applyFont="1" applyBorder="1" applyAlignment="1">
      <alignment/>
    </xf>
    <xf numFmtId="169" fontId="0" fillId="0" borderId="1" xfId="0" applyNumberFormat="1" applyFont="1" applyBorder="1" applyAlignment="1">
      <alignment/>
    </xf>
    <xf numFmtId="169" fontId="0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/>
    </xf>
    <xf numFmtId="169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9" fontId="0" fillId="0" borderId="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8" fontId="0" fillId="0" borderId="0" xfId="0" applyNumberFormat="1" applyFont="1" applyAlignment="1">
      <alignment/>
    </xf>
    <xf numFmtId="169" fontId="6" fillId="0" borderId="3" xfId="0" applyNumberFormat="1" applyFont="1" applyBorder="1" applyAlignment="1">
      <alignment/>
    </xf>
    <xf numFmtId="169" fontId="6" fillId="0" borderId="1" xfId="0" applyNumberFormat="1" applyFont="1" applyBorder="1" applyAlignment="1">
      <alignment/>
    </xf>
    <xf numFmtId="169" fontId="6" fillId="0" borderId="1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="110" zoomScaleNormal="110" workbookViewId="0" topLeftCell="E1">
      <selection activeCell="F1" sqref="F1:G1"/>
    </sheetView>
  </sheetViews>
  <sheetFormatPr defaultColWidth="9.33203125" defaultRowHeight="12.75"/>
  <cols>
    <col min="1" max="1" width="32.33203125" style="0" customWidth="1"/>
    <col min="2" max="2" width="2.5" style="24" customWidth="1"/>
    <col min="3" max="3" width="31.5" style="0" customWidth="1"/>
    <col min="4" max="4" width="4.83203125" style="24" customWidth="1"/>
    <col min="5" max="5" width="15.83203125" style="40" customWidth="1"/>
    <col min="6" max="6" width="1.66796875" style="40" customWidth="1"/>
    <col min="7" max="7" width="15.16015625" style="40" customWidth="1"/>
    <col min="8" max="8" width="13.66015625" style="0" hidden="1" customWidth="1"/>
    <col min="10" max="10" width="13.66015625" style="0" bestFit="1" customWidth="1"/>
  </cols>
  <sheetData>
    <row r="1" spans="1:7" ht="21.75" customHeight="1" thickBot="1" thickTop="1">
      <c r="A1" t="s">
        <v>115</v>
      </c>
      <c r="F1" s="60" t="s">
        <v>141</v>
      </c>
      <c r="G1" s="61"/>
    </row>
    <row r="2" spans="1:7" ht="26.25" customHeight="1" thickTop="1">
      <c r="A2" s="62" t="s">
        <v>0</v>
      </c>
      <c r="B2" s="62"/>
      <c r="C2" s="62"/>
      <c r="D2" s="62"/>
      <c r="E2" s="62"/>
      <c r="F2" s="62"/>
      <c r="G2" s="62"/>
    </row>
    <row r="3" spans="1:7" ht="12.75">
      <c r="A3" s="62" t="s">
        <v>119</v>
      </c>
      <c r="B3" s="62"/>
      <c r="C3" s="62"/>
      <c r="D3" s="62"/>
      <c r="E3" s="62"/>
      <c r="F3" s="62"/>
      <c r="G3" s="62"/>
    </row>
    <row r="4" spans="1:8" ht="12.75" customHeight="1">
      <c r="A4" s="1"/>
      <c r="C4" s="2"/>
      <c r="E4" s="39"/>
      <c r="F4" s="39"/>
      <c r="G4" s="39"/>
      <c r="H4" s="24"/>
    </row>
    <row r="5" ht="12.75">
      <c r="A5" s="3" t="s">
        <v>1</v>
      </c>
    </row>
    <row r="6" spans="4:7" ht="12.75">
      <c r="D6" s="59" t="s">
        <v>2</v>
      </c>
      <c r="E6" s="59"/>
      <c r="F6" s="59"/>
      <c r="G6" s="59"/>
    </row>
    <row r="7" spans="1:7" ht="12.75">
      <c r="A7" s="4" t="s">
        <v>3</v>
      </c>
      <c r="B7" s="4"/>
      <c r="C7" s="4" t="s">
        <v>3</v>
      </c>
      <c r="D7" s="59" t="s">
        <v>4</v>
      </c>
      <c r="E7" s="59"/>
      <c r="F7" s="59"/>
      <c r="G7" s="59"/>
    </row>
    <row r="8" spans="1:7" ht="12.75">
      <c r="A8" s="4" t="s">
        <v>5</v>
      </c>
      <c r="B8" s="4"/>
      <c r="C8" s="4" t="s">
        <v>6</v>
      </c>
      <c r="D8" s="5" t="s">
        <v>3</v>
      </c>
      <c r="E8" s="39"/>
      <c r="F8" s="39"/>
      <c r="G8" s="39"/>
    </row>
    <row r="9" spans="4:7" ht="12.75">
      <c r="D9" s="59" t="s">
        <v>7</v>
      </c>
      <c r="E9" s="59"/>
      <c r="G9" s="5" t="s">
        <v>8</v>
      </c>
    </row>
    <row r="10" spans="4:7" ht="12.75">
      <c r="D10" s="5"/>
      <c r="E10" s="39"/>
      <c r="G10" s="6" t="s">
        <v>9</v>
      </c>
    </row>
    <row r="11" spans="4:7" ht="15.75" customHeight="1">
      <c r="D11" s="5"/>
      <c r="E11" s="39"/>
      <c r="G11" s="6" t="s">
        <v>3</v>
      </c>
    </row>
    <row r="12" spans="1:7" ht="12.75" customHeight="1">
      <c r="A12" t="s">
        <v>10</v>
      </c>
      <c r="B12" s="24" t="s">
        <v>11</v>
      </c>
      <c r="C12" t="s">
        <v>98</v>
      </c>
      <c r="D12" s="24" t="s">
        <v>25</v>
      </c>
      <c r="E12" s="34">
        <v>3116156.84</v>
      </c>
      <c r="F12" s="35"/>
      <c r="G12" s="34">
        <f>E12*35.9043</f>
        <v>111883430.03041199</v>
      </c>
    </row>
    <row r="13" spans="3:7" ht="12.75" customHeight="1">
      <c r="C13" t="s">
        <v>79</v>
      </c>
      <c r="D13" s="24" t="s">
        <v>13</v>
      </c>
      <c r="E13" s="34">
        <v>2366882.13</v>
      </c>
      <c r="F13" s="35"/>
      <c r="G13" s="34">
        <f>E13*53.7417</f>
        <v>127200269.365821</v>
      </c>
    </row>
    <row r="14" spans="2:7" ht="12.75" customHeight="1">
      <c r="B14" s="24" t="s">
        <v>11</v>
      </c>
      <c r="C14" t="s">
        <v>81</v>
      </c>
      <c r="E14" s="36"/>
      <c r="F14" s="36"/>
      <c r="G14" s="36"/>
    </row>
    <row r="15" spans="3:7" ht="12.75" customHeight="1">
      <c r="C15" t="s">
        <v>80</v>
      </c>
      <c r="D15" s="25" t="s">
        <v>17</v>
      </c>
      <c r="E15" s="34">
        <v>5000000</v>
      </c>
      <c r="F15" s="35"/>
      <c r="G15" s="34">
        <f>E15*29.7123</f>
        <v>148561500</v>
      </c>
    </row>
    <row r="16" spans="5:7" ht="12" customHeight="1">
      <c r="E16" s="34"/>
      <c r="F16" s="35"/>
      <c r="G16" s="34"/>
    </row>
    <row r="17" spans="1:7" ht="12.75" customHeight="1">
      <c r="A17" s="7" t="s">
        <v>14</v>
      </c>
      <c r="B17" s="24" t="s">
        <v>11</v>
      </c>
      <c r="C17" s="7" t="s">
        <v>15</v>
      </c>
      <c r="D17" s="38" t="s">
        <v>25</v>
      </c>
      <c r="E17" s="35">
        <v>3095889.88</v>
      </c>
      <c r="F17" s="35"/>
      <c r="G17" s="34">
        <f>E17*35.9043</f>
        <v>111155759.018484</v>
      </c>
    </row>
    <row r="18" ht="12.75" customHeight="1">
      <c r="C18" s="7" t="s">
        <v>24</v>
      </c>
    </row>
    <row r="19" spans="2:7" ht="16.5" customHeight="1">
      <c r="B19" s="24" t="s">
        <v>11</v>
      </c>
      <c r="C19" s="7" t="s">
        <v>95</v>
      </c>
      <c r="D19" s="38" t="s">
        <v>25</v>
      </c>
      <c r="E19" s="36">
        <v>51815803.16</v>
      </c>
      <c r="F19" s="36"/>
      <c r="G19" s="34">
        <f>E19*35.9043</f>
        <v>1860410141.3975878</v>
      </c>
    </row>
    <row r="20" spans="3:7" ht="12" customHeight="1">
      <c r="C20" s="7"/>
      <c r="D20" s="38"/>
      <c r="E20" s="35"/>
      <c r="F20" s="35"/>
      <c r="G20" s="35"/>
    </row>
    <row r="21" spans="1:7" ht="12.75" customHeight="1">
      <c r="A21" s="7" t="s">
        <v>16</v>
      </c>
      <c r="B21" s="24" t="s">
        <v>11</v>
      </c>
      <c r="C21" s="7" t="s">
        <v>107</v>
      </c>
      <c r="D21" s="38" t="s">
        <v>17</v>
      </c>
      <c r="E21" s="35">
        <v>2544862</v>
      </c>
      <c r="F21" s="35"/>
      <c r="G21" s="34">
        <f>E21*29.7123</f>
        <v>75613703.2026</v>
      </c>
    </row>
    <row r="22" spans="3:7" ht="15.75" customHeight="1">
      <c r="C22" s="7" t="s">
        <v>131</v>
      </c>
      <c r="D22" s="25"/>
      <c r="E22" s="35"/>
      <c r="F22" s="35"/>
      <c r="G22" s="35"/>
    </row>
    <row r="23" spans="3:7" ht="12" customHeight="1">
      <c r="C23" s="7"/>
      <c r="D23" s="38"/>
      <c r="E23" s="35"/>
      <c r="F23" s="35"/>
      <c r="G23" s="35"/>
    </row>
    <row r="24" spans="1:7" ht="12.75" customHeight="1">
      <c r="A24" t="s">
        <v>26</v>
      </c>
      <c r="B24" s="24" t="s">
        <v>11</v>
      </c>
      <c r="C24" s="7" t="s">
        <v>20</v>
      </c>
      <c r="D24" s="38" t="s">
        <v>17</v>
      </c>
      <c r="E24" s="35">
        <v>1523120.52</v>
      </c>
      <c r="F24" s="35"/>
      <c r="G24" s="34">
        <f>E24*29.7123</f>
        <v>45255413.826395996</v>
      </c>
    </row>
    <row r="25" spans="3:7" ht="12" customHeight="1">
      <c r="C25" s="7"/>
      <c r="D25" s="38"/>
      <c r="E25" s="35"/>
      <c r="F25" s="35"/>
      <c r="G25" s="35"/>
    </row>
    <row r="26" spans="1:7" ht="12.75" customHeight="1">
      <c r="A26" s="7" t="s">
        <v>18</v>
      </c>
      <c r="B26" s="24" t="s">
        <v>11</v>
      </c>
      <c r="C26" s="7" t="s">
        <v>15</v>
      </c>
      <c r="D26" s="38" t="s">
        <v>25</v>
      </c>
      <c r="E26" s="35">
        <v>37113711</v>
      </c>
      <c r="F26" s="35"/>
      <c r="G26" s="34">
        <f>E26*35.9043</f>
        <v>1332541813.8573</v>
      </c>
    </row>
    <row r="27" spans="1:7" ht="12" customHeight="1">
      <c r="A27" s="7"/>
      <c r="C27" s="7" t="s">
        <v>132</v>
      </c>
      <c r="E27" s="36"/>
      <c r="F27" s="36"/>
      <c r="G27" s="36"/>
    </row>
    <row r="28" spans="1:7" ht="15" customHeight="1">
      <c r="A28" s="7"/>
      <c r="B28" s="24" t="s">
        <v>11</v>
      </c>
      <c r="C28" s="7" t="s">
        <v>59</v>
      </c>
      <c r="D28" s="38" t="s">
        <v>17</v>
      </c>
      <c r="E28" s="35">
        <v>3500000</v>
      </c>
      <c r="F28" s="35"/>
      <c r="G28" s="34">
        <f>E28*29.7123</f>
        <v>103993050</v>
      </c>
    </row>
    <row r="29" spans="1:7" ht="12" customHeight="1">
      <c r="A29" s="7"/>
      <c r="C29" s="7" t="s">
        <v>60</v>
      </c>
      <c r="E29" s="36"/>
      <c r="F29" s="36"/>
      <c r="G29" s="36"/>
    </row>
    <row r="30" spans="2:7" ht="15.75" customHeight="1">
      <c r="B30" s="24" t="s">
        <v>11</v>
      </c>
      <c r="C30" s="7" t="s">
        <v>20</v>
      </c>
      <c r="D30" s="38" t="s">
        <v>19</v>
      </c>
      <c r="E30" s="35">
        <v>23230</v>
      </c>
      <c r="F30" s="35"/>
      <c r="G30" s="35">
        <f>E30*0.26951</f>
        <v>6260.7173</v>
      </c>
    </row>
    <row r="31" spans="2:7" ht="15.75" customHeight="1">
      <c r="B31" s="24" t="s">
        <v>11</v>
      </c>
      <c r="C31" s="7" t="s">
        <v>83</v>
      </c>
      <c r="D31" s="38" t="s">
        <v>25</v>
      </c>
      <c r="E31" s="35">
        <v>2959734</v>
      </c>
      <c r="F31" s="35"/>
      <c r="G31" s="34">
        <f>E31*35.9043</f>
        <v>106267177.4562</v>
      </c>
    </row>
    <row r="32" spans="1:7" ht="16.5" customHeight="1">
      <c r="A32" s="7"/>
      <c r="B32" s="24" t="s">
        <v>11</v>
      </c>
      <c r="C32" s="7" t="s">
        <v>22</v>
      </c>
      <c r="D32" s="38" t="s">
        <v>25</v>
      </c>
      <c r="E32" s="35">
        <v>3591825</v>
      </c>
      <c r="F32" s="35"/>
      <c r="G32" s="34">
        <f>E32*35.9043</f>
        <v>128961962.3475</v>
      </c>
    </row>
    <row r="33" spans="1:7" ht="16.5" customHeight="1">
      <c r="A33" s="7" t="s">
        <v>3</v>
      </c>
      <c r="B33" s="24" t="s">
        <v>11</v>
      </c>
      <c r="C33" s="7" t="s">
        <v>82</v>
      </c>
      <c r="D33" s="38" t="s">
        <v>17</v>
      </c>
      <c r="E33" s="35">
        <v>18677027</v>
      </c>
      <c r="F33" s="35"/>
      <c r="G33" s="34">
        <f>E33*29.7123</f>
        <v>554937429.3321</v>
      </c>
    </row>
    <row r="34" spans="1:7" ht="16.5" customHeight="1">
      <c r="A34" s="7"/>
      <c r="B34" s="24" t="s">
        <v>11</v>
      </c>
      <c r="C34" s="7" t="s">
        <v>87</v>
      </c>
      <c r="D34" s="38" t="s">
        <v>19</v>
      </c>
      <c r="E34" s="35">
        <v>1222222224</v>
      </c>
      <c r="F34" s="35"/>
      <c r="G34" s="35">
        <f>E34*0.26951</f>
        <v>329401111.59024006</v>
      </c>
    </row>
    <row r="35" spans="1:7" ht="12" customHeight="1">
      <c r="A35" s="7"/>
      <c r="C35" s="7"/>
      <c r="D35" s="38"/>
      <c r="E35" s="35"/>
      <c r="F35" s="35"/>
      <c r="G35" s="35"/>
    </row>
    <row r="36" spans="1:7" ht="12.75" customHeight="1">
      <c r="A36" s="7" t="s">
        <v>23</v>
      </c>
      <c r="B36" s="24" t="s">
        <v>11</v>
      </c>
      <c r="C36" s="7" t="s">
        <v>97</v>
      </c>
      <c r="D36" s="38" t="s">
        <v>25</v>
      </c>
      <c r="E36" s="35">
        <v>15203969.1</v>
      </c>
      <c r="F36" s="35"/>
      <c r="G36" s="34">
        <f>E36*35.9043</f>
        <v>545887867.75713</v>
      </c>
    </row>
    <row r="37" spans="3:7" ht="12.75" customHeight="1">
      <c r="C37" s="7" t="s">
        <v>108</v>
      </c>
      <c r="E37" s="36"/>
      <c r="F37" s="36"/>
      <c r="G37" s="36"/>
    </row>
    <row r="38" spans="2:7" ht="16.5" customHeight="1">
      <c r="B38" s="24" t="s">
        <v>11</v>
      </c>
      <c r="C38" s="7" t="s">
        <v>98</v>
      </c>
      <c r="D38" s="38" t="s">
        <v>25</v>
      </c>
      <c r="E38" s="35">
        <v>3539929.88</v>
      </c>
      <c r="F38" s="35"/>
      <c r="G38" s="34">
        <f>E38*35.9043</f>
        <v>127098704.39048399</v>
      </c>
    </row>
    <row r="39" spans="3:7" ht="12.75" customHeight="1">
      <c r="C39" s="7"/>
      <c r="D39" s="38" t="s">
        <v>21</v>
      </c>
      <c r="E39" s="35">
        <v>1745762.51</v>
      </c>
      <c r="F39" s="35"/>
      <c r="G39" s="34">
        <f>E39*23.223</f>
        <v>40541842.76973</v>
      </c>
    </row>
    <row r="40" spans="3:7" ht="12.75" customHeight="1">
      <c r="C40" s="7"/>
      <c r="D40" s="38" t="s">
        <v>88</v>
      </c>
      <c r="E40" s="35">
        <v>33791.51</v>
      </c>
      <c r="F40" s="35"/>
      <c r="G40" s="34">
        <f>E40*29.7123</f>
        <v>1004023.482573</v>
      </c>
    </row>
    <row r="41" spans="3:7" ht="12.75" customHeight="1">
      <c r="C41" s="7"/>
      <c r="D41" s="38" t="s">
        <v>13</v>
      </c>
      <c r="E41" s="35">
        <v>2015670.09</v>
      </c>
      <c r="F41" s="35"/>
      <c r="G41" s="34">
        <f>E41*53.7417</f>
        <v>108325537.275753</v>
      </c>
    </row>
    <row r="42" spans="3:7" ht="15.75" customHeight="1">
      <c r="C42" s="7"/>
      <c r="D42" s="38"/>
      <c r="E42" s="35"/>
      <c r="F42" s="35"/>
      <c r="G42" s="35"/>
    </row>
    <row r="43" spans="1:7" ht="12.75" customHeight="1">
      <c r="A43" s="7" t="s">
        <v>27</v>
      </c>
      <c r="B43" s="24" t="s">
        <v>11</v>
      </c>
      <c r="C43" s="7" t="s">
        <v>97</v>
      </c>
      <c r="D43" s="38" t="s">
        <v>25</v>
      </c>
      <c r="E43" s="35">
        <v>2101869.07</v>
      </c>
      <c r="F43" s="36"/>
      <c r="G43" s="34">
        <f>E43*35.9043</f>
        <v>75466137.65000099</v>
      </c>
    </row>
    <row r="44" spans="1:7" ht="12.75" customHeight="1">
      <c r="A44" s="7"/>
      <c r="C44" s="7" t="s">
        <v>99</v>
      </c>
      <c r="E44" s="36"/>
      <c r="F44" s="36"/>
      <c r="G44" s="36"/>
    </row>
    <row r="45" spans="2:7" ht="15" customHeight="1">
      <c r="B45" s="24" t="s">
        <v>11</v>
      </c>
      <c r="C45" s="7" t="s">
        <v>82</v>
      </c>
      <c r="D45" s="24" t="s">
        <v>17</v>
      </c>
      <c r="E45" s="36">
        <v>11842105.28</v>
      </c>
      <c r="F45" s="35"/>
      <c r="G45" s="34">
        <f>E45*29.7123</f>
        <v>351856184.710944</v>
      </c>
    </row>
    <row r="46" spans="2:7" ht="15" customHeight="1">
      <c r="B46" s="24" t="s">
        <v>11</v>
      </c>
      <c r="C46" s="7" t="s">
        <v>89</v>
      </c>
      <c r="D46" s="38" t="s">
        <v>25</v>
      </c>
      <c r="E46" s="35">
        <v>2786219.69</v>
      </c>
      <c r="F46" s="35"/>
      <c r="G46" s="34">
        <f>E46*35.9043</f>
        <v>100037267.615667</v>
      </c>
    </row>
    <row r="47" spans="2:7" ht="15" customHeight="1">
      <c r="B47" s="24" t="s">
        <v>11</v>
      </c>
      <c r="C47" s="7" t="s">
        <v>90</v>
      </c>
      <c r="D47" s="24" t="s">
        <v>76</v>
      </c>
      <c r="E47" s="35">
        <v>160000000</v>
      </c>
      <c r="F47" s="35"/>
      <c r="G47" s="35">
        <f>E47*3.5935</f>
        <v>574960000</v>
      </c>
    </row>
    <row r="48" spans="3:7" ht="15" customHeight="1">
      <c r="C48" s="7"/>
      <c r="E48" s="35"/>
      <c r="F48" s="35"/>
      <c r="G48" s="34"/>
    </row>
    <row r="49" spans="1:7" ht="16.5" customHeight="1">
      <c r="A49" s="7"/>
      <c r="E49" s="36"/>
      <c r="F49" s="35"/>
      <c r="G49" s="36"/>
    </row>
    <row r="50" spans="1:7" ht="16.5" customHeight="1">
      <c r="A50" s="9" t="s">
        <v>31</v>
      </c>
      <c r="B50" s="24" t="s">
        <v>11</v>
      </c>
      <c r="C50" s="7" t="s">
        <v>12</v>
      </c>
      <c r="D50" s="38" t="s">
        <v>13</v>
      </c>
      <c r="E50" s="35">
        <v>5815436.09</v>
      </c>
      <c r="F50" s="35"/>
      <c r="G50" s="34">
        <f>E50*53.7417</f>
        <v>312531421.717953</v>
      </c>
    </row>
    <row r="51" spans="1:7" ht="16.5" customHeight="1">
      <c r="A51" s="9"/>
      <c r="B51" s="24" t="s">
        <v>11</v>
      </c>
      <c r="C51" s="7" t="s">
        <v>143</v>
      </c>
      <c r="D51" s="38" t="s">
        <v>25</v>
      </c>
      <c r="E51" s="35">
        <v>132184.26</v>
      </c>
      <c r="F51" s="35"/>
      <c r="G51" s="34">
        <f>E51*35.9043</f>
        <v>4745983.326318</v>
      </c>
    </row>
    <row r="52" spans="1:7" ht="20.25" customHeight="1">
      <c r="A52" s="9"/>
      <c r="C52" s="7"/>
      <c r="D52" s="38"/>
      <c r="E52" s="35"/>
      <c r="F52" s="35"/>
      <c r="G52" s="34"/>
    </row>
    <row r="53" spans="1:7" ht="21" customHeight="1">
      <c r="A53" s="57" t="s">
        <v>64</v>
      </c>
      <c r="B53" s="57"/>
      <c r="C53" s="57"/>
      <c r="E53" s="41"/>
      <c r="F53" s="41"/>
      <c r="G53" s="42">
        <f>SUM(G12:G51)-1</f>
        <v>7278643991.838492</v>
      </c>
    </row>
    <row r="54" ht="27" customHeight="1">
      <c r="A54" s="3" t="s">
        <v>1</v>
      </c>
    </row>
    <row r="55" spans="4:7" ht="12.75">
      <c r="D55" s="59" t="s">
        <v>2</v>
      </c>
      <c r="E55" s="59"/>
      <c r="F55" s="59"/>
      <c r="G55" s="59"/>
    </row>
    <row r="56" spans="1:7" ht="12.75">
      <c r="A56" s="4" t="s">
        <v>3</v>
      </c>
      <c r="B56" s="4"/>
      <c r="C56" s="4" t="s">
        <v>3</v>
      </c>
      <c r="D56" s="59" t="s">
        <v>4</v>
      </c>
      <c r="E56" s="59"/>
      <c r="F56" s="59"/>
      <c r="G56" s="59"/>
    </row>
    <row r="57" spans="1:7" ht="12.75">
      <c r="A57" s="4" t="s">
        <v>5</v>
      </c>
      <c r="B57" s="4"/>
      <c r="C57" s="4" t="s">
        <v>6</v>
      </c>
      <c r="D57" s="5" t="s">
        <v>3</v>
      </c>
      <c r="E57" s="39"/>
      <c r="F57" s="39"/>
      <c r="G57" s="39"/>
    </row>
    <row r="58" spans="4:7" ht="12.75">
      <c r="D58" s="59" t="s">
        <v>7</v>
      </c>
      <c r="E58" s="59"/>
      <c r="G58" s="5" t="s">
        <v>8</v>
      </c>
    </row>
    <row r="59" spans="4:7" ht="12" customHeight="1">
      <c r="D59" s="5"/>
      <c r="E59" s="39"/>
      <c r="G59" s="6" t="s">
        <v>9</v>
      </c>
    </row>
    <row r="60" spans="4:7" ht="9" customHeight="1">
      <c r="D60" s="5"/>
      <c r="E60" s="39"/>
      <c r="G60" s="6"/>
    </row>
    <row r="61" spans="1:7" ht="12.75">
      <c r="A61" s="58" t="s">
        <v>65</v>
      </c>
      <c r="B61" s="58"/>
      <c r="C61" s="58"/>
      <c r="D61" s="58"/>
      <c r="E61" s="43"/>
      <c r="F61" s="44"/>
      <c r="G61" s="41">
        <f>G53</f>
        <v>7278643991.838492</v>
      </c>
    </row>
    <row r="62" spans="1:7" ht="21.75" customHeight="1">
      <c r="A62" s="7" t="s">
        <v>28</v>
      </c>
      <c r="B62" s="24" t="s">
        <v>11</v>
      </c>
      <c r="C62" s="7" t="s">
        <v>12</v>
      </c>
      <c r="D62" s="38" t="s">
        <v>17</v>
      </c>
      <c r="E62" s="35">
        <v>9499989.25</v>
      </c>
      <c r="F62" s="35"/>
      <c r="G62" s="34">
        <f>E62*29.7123</f>
        <v>282266530.592775</v>
      </c>
    </row>
    <row r="63" spans="1:7" ht="12.75" customHeight="1">
      <c r="A63" s="7"/>
      <c r="B63" s="24" t="s">
        <v>11</v>
      </c>
      <c r="C63" s="7" t="s">
        <v>91</v>
      </c>
      <c r="D63" s="38" t="s">
        <v>17</v>
      </c>
      <c r="E63" s="35">
        <v>8426775.82</v>
      </c>
      <c r="F63" s="35"/>
      <c r="G63" s="34">
        <f>E63*29.7123</f>
        <v>250378891.196586</v>
      </c>
    </row>
    <row r="64" spans="1:7" ht="12.75" customHeight="1">
      <c r="A64" s="7"/>
      <c r="C64" s="7" t="s">
        <v>109</v>
      </c>
      <c r="E64" s="36"/>
      <c r="F64" s="36"/>
      <c r="G64" s="36"/>
    </row>
    <row r="65" spans="1:7" ht="12.75" customHeight="1">
      <c r="A65" s="7"/>
      <c r="B65" s="24" t="s">
        <v>11</v>
      </c>
      <c r="C65" s="7" t="s">
        <v>30</v>
      </c>
      <c r="D65" s="38" t="s">
        <v>17</v>
      </c>
      <c r="E65" s="35">
        <v>363132.83</v>
      </c>
      <c r="F65" s="35"/>
      <c r="G65" s="34">
        <f>E65*29.7123</f>
        <v>10789511.584809</v>
      </c>
    </row>
    <row r="66" spans="1:7" ht="12.75" customHeight="1">
      <c r="A66" s="7"/>
      <c r="E66" s="36"/>
      <c r="F66" s="36"/>
      <c r="G66" s="36"/>
    </row>
    <row r="67" spans="1:7" ht="12.75" customHeight="1">
      <c r="A67" s="7" t="s">
        <v>29</v>
      </c>
      <c r="B67" s="24" t="s">
        <v>11</v>
      </c>
      <c r="C67" s="7" t="s">
        <v>137</v>
      </c>
      <c r="D67" s="24" t="s">
        <v>76</v>
      </c>
      <c r="E67" s="35">
        <v>60000000</v>
      </c>
      <c r="F67" s="35"/>
      <c r="G67" s="35">
        <f>E67*3.5935</f>
        <v>215610000</v>
      </c>
    </row>
    <row r="68" spans="1:7" ht="12.75" customHeight="1">
      <c r="A68" s="7"/>
      <c r="E68" s="36"/>
      <c r="F68" s="36"/>
      <c r="G68" s="36"/>
    </row>
    <row r="69" spans="1:7" ht="12.75" customHeight="1">
      <c r="A69" s="10" t="s">
        <v>32</v>
      </c>
      <c r="B69" s="24" t="s">
        <v>11</v>
      </c>
      <c r="C69" s="7" t="s">
        <v>133</v>
      </c>
      <c r="D69" s="38" t="s">
        <v>33</v>
      </c>
      <c r="E69" s="35">
        <v>32180000</v>
      </c>
      <c r="F69" s="35"/>
      <c r="G69" s="35">
        <f>E69*7.8268</f>
        <v>251866424</v>
      </c>
    </row>
    <row r="70" spans="1:7" ht="16.5" customHeight="1">
      <c r="A70" s="10"/>
      <c r="B70" s="24" t="s">
        <v>11</v>
      </c>
      <c r="C70" s="8" t="s">
        <v>105</v>
      </c>
      <c r="D70" s="38" t="s">
        <v>25</v>
      </c>
      <c r="E70" s="35">
        <v>1569909.69</v>
      </c>
      <c r="F70" s="35"/>
      <c r="G70" s="34">
        <f>E70*35.9043</f>
        <v>56366508.482667</v>
      </c>
    </row>
    <row r="71" spans="1:7" ht="12.75" customHeight="1">
      <c r="A71" s="10"/>
      <c r="C71" s="8"/>
      <c r="D71" s="38"/>
      <c r="E71" s="35"/>
      <c r="F71" s="36"/>
      <c r="G71" s="35"/>
    </row>
    <row r="72" spans="1:7" ht="15" customHeight="1">
      <c r="A72" s="7" t="s">
        <v>130</v>
      </c>
      <c r="B72" s="24" t="s">
        <v>11</v>
      </c>
      <c r="C72" s="7" t="s">
        <v>135</v>
      </c>
      <c r="D72" s="38" t="s">
        <v>17</v>
      </c>
      <c r="E72" s="35">
        <v>1038782.6</v>
      </c>
      <c r="F72" s="36"/>
      <c r="G72" s="34">
        <f>E72*29.7123</f>
        <v>30864620.24598</v>
      </c>
    </row>
    <row r="73" spans="1:7" ht="12.75" customHeight="1">
      <c r="A73" s="10"/>
      <c r="C73" s="8" t="s">
        <v>136</v>
      </c>
      <c r="D73" s="38" t="s">
        <v>25</v>
      </c>
      <c r="E73" s="35">
        <v>831029.04</v>
      </c>
      <c r="F73" s="35"/>
      <c r="G73" s="34">
        <f>E73*35.9043</f>
        <v>29837515.960872002</v>
      </c>
    </row>
    <row r="74" spans="1:7" ht="12.75" customHeight="1">
      <c r="A74" s="10"/>
      <c r="C74" s="8"/>
      <c r="D74" s="38"/>
      <c r="E74" s="35"/>
      <c r="F74" s="36"/>
      <c r="G74" s="35"/>
    </row>
    <row r="75" spans="1:7" ht="12.75" customHeight="1">
      <c r="A75" s="10" t="s">
        <v>74</v>
      </c>
      <c r="B75" s="24" t="s">
        <v>11</v>
      </c>
      <c r="C75" s="8" t="s">
        <v>92</v>
      </c>
      <c r="D75" s="38" t="s">
        <v>17</v>
      </c>
      <c r="E75" s="35">
        <v>9700000</v>
      </c>
      <c r="F75" s="36"/>
      <c r="G75" s="34">
        <f>E75*29.7123</f>
        <v>288209310</v>
      </c>
    </row>
    <row r="76" spans="1:7" ht="12.75" customHeight="1">
      <c r="A76" s="10"/>
      <c r="B76" s="24" t="s">
        <v>11</v>
      </c>
      <c r="C76" s="8" t="s">
        <v>111</v>
      </c>
      <c r="D76" s="38" t="s">
        <v>17</v>
      </c>
      <c r="E76" s="35">
        <v>6000000</v>
      </c>
      <c r="F76" s="36"/>
      <c r="G76" s="34">
        <f>E76*29.7123</f>
        <v>178273800</v>
      </c>
    </row>
    <row r="77" spans="1:7" ht="12.75" customHeight="1">
      <c r="A77" s="10"/>
      <c r="B77" s="24" t="s">
        <v>11</v>
      </c>
      <c r="C77" s="8" t="s">
        <v>43</v>
      </c>
      <c r="D77" s="38" t="s">
        <v>17</v>
      </c>
      <c r="E77" s="35">
        <v>24500000</v>
      </c>
      <c r="F77" s="36"/>
      <c r="G77" s="34">
        <f>E77*29.7123</f>
        <v>727951350</v>
      </c>
    </row>
    <row r="78" spans="1:7" ht="12.75" customHeight="1">
      <c r="A78" s="10"/>
      <c r="B78" s="24" t="s">
        <v>11</v>
      </c>
      <c r="C78" s="7" t="s">
        <v>134</v>
      </c>
      <c r="D78" s="38" t="s">
        <v>17</v>
      </c>
      <c r="E78" s="35">
        <v>7000000</v>
      </c>
      <c r="F78" s="36"/>
      <c r="G78" s="34">
        <f>E78*29.7123</f>
        <v>207986100</v>
      </c>
    </row>
    <row r="79" spans="1:7" ht="12.75" customHeight="1">
      <c r="A79" s="10"/>
      <c r="C79" s="7"/>
      <c r="D79" s="38"/>
      <c r="E79" s="41"/>
      <c r="F79" s="44"/>
      <c r="G79" s="45"/>
    </row>
    <row r="80" spans="1:7" ht="12.75" customHeight="1">
      <c r="A80" s="10"/>
      <c r="C80" s="7"/>
      <c r="D80" s="38"/>
      <c r="E80" s="41"/>
      <c r="F80" s="44"/>
      <c r="G80" s="41"/>
    </row>
    <row r="81" spans="4:10" ht="17.25" customHeight="1" thickBot="1">
      <c r="D81" s="4" t="s">
        <v>34</v>
      </c>
      <c r="E81" s="44"/>
      <c r="F81" s="44"/>
      <c r="G81" s="52">
        <f>SUM(G61:G79)</f>
        <v>9809044553.902182</v>
      </c>
      <c r="J81" s="12"/>
    </row>
    <row r="82" spans="4:10" ht="12.75" customHeight="1" thickTop="1">
      <c r="D82" s="4"/>
      <c r="G82" s="31"/>
      <c r="J82" s="12"/>
    </row>
    <row r="83" spans="4:10" ht="16.5" customHeight="1">
      <c r="D83" s="4"/>
      <c r="G83" s="31"/>
      <c r="J83" s="12"/>
    </row>
    <row r="84" spans="4:10" ht="16.5" customHeight="1">
      <c r="D84" s="4"/>
      <c r="G84" s="31"/>
      <c r="J84" s="12"/>
    </row>
    <row r="86" spans="4:10" ht="16.5" customHeight="1">
      <c r="D86" s="4"/>
      <c r="G86" s="31"/>
      <c r="J86" s="12"/>
    </row>
    <row r="87" spans="4:10" ht="16.5" customHeight="1">
      <c r="D87" s="4"/>
      <c r="G87" s="31"/>
      <c r="J87" s="12"/>
    </row>
    <row r="88" spans="4:10" ht="16.5" customHeight="1">
      <c r="D88" s="4"/>
      <c r="G88" s="31"/>
      <c r="J88" s="12"/>
    </row>
    <row r="89" spans="4:10" ht="16.5" customHeight="1">
      <c r="D89" s="4"/>
      <c r="G89" s="31"/>
      <c r="J89" s="12"/>
    </row>
    <row r="90" spans="4:10" ht="16.5" customHeight="1">
      <c r="D90" s="4"/>
      <c r="G90" s="31"/>
      <c r="J90" s="12"/>
    </row>
    <row r="91" spans="4:10" ht="16.5" customHeight="1">
      <c r="D91" s="4"/>
      <c r="G91" s="31"/>
      <c r="J91" s="12"/>
    </row>
    <row r="92" spans="4:10" ht="16.5" customHeight="1">
      <c r="D92" s="4"/>
      <c r="G92" s="31"/>
      <c r="J92" s="12"/>
    </row>
    <row r="93" spans="4:10" ht="16.5" customHeight="1">
      <c r="D93" s="4"/>
      <c r="G93" s="31"/>
      <c r="J93" s="12"/>
    </row>
    <row r="94" spans="4:10" ht="16.5" customHeight="1">
      <c r="D94" s="4"/>
      <c r="G94" s="31"/>
      <c r="J94" s="12"/>
    </row>
    <row r="95" spans="4:10" ht="16.5" customHeight="1">
      <c r="D95" s="4"/>
      <c r="G95" s="31"/>
      <c r="J95" s="12"/>
    </row>
    <row r="96" spans="4:10" ht="16.5" customHeight="1">
      <c r="D96" s="4"/>
      <c r="G96" s="31"/>
      <c r="J96" s="12"/>
    </row>
    <row r="97" spans="4:10" ht="16.5" customHeight="1">
      <c r="D97" s="4"/>
      <c r="G97" s="31"/>
      <c r="J97" s="12"/>
    </row>
    <row r="98" spans="4:10" ht="16.5" customHeight="1">
      <c r="D98" s="4"/>
      <c r="G98" s="31"/>
      <c r="J98" s="12"/>
    </row>
    <row r="99" spans="4:10" ht="16.5" customHeight="1">
      <c r="D99" s="4"/>
      <c r="G99" s="31"/>
      <c r="J99" s="12"/>
    </row>
    <row r="100" spans="4:10" ht="16.5" customHeight="1">
      <c r="D100" s="4"/>
      <c r="G100" s="31"/>
      <c r="J100" s="12"/>
    </row>
    <row r="101" spans="4:10" ht="12.75" customHeight="1">
      <c r="D101" s="4"/>
      <c r="G101" s="31"/>
      <c r="J101" s="12"/>
    </row>
    <row r="102" spans="4:10" ht="12.75" customHeight="1">
      <c r="D102" s="4"/>
      <c r="G102" s="31"/>
      <c r="J102" s="12"/>
    </row>
    <row r="103" spans="1:7" ht="21" customHeight="1">
      <c r="A103" s="11" t="s">
        <v>35</v>
      </c>
      <c r="E103" s="46"/>
      <c r="G103" s="47"/>
    </row>
    <row r="104" spans="5:7" ht="12" customHeight="1">
      <c r="E104" s="6" t="s">
        <v>36</v>
      </c>
      <c r="G104" s="32" t="s">
        <v>37</v>
      </c>
    </row>
    <row r="105" spans="5:7" ht="12" customHeight="1">
      <c r="E105" s="6" t="s">
        <v>38</v>
      </c>
      <c r="G105" s="32" t="s">
        <v>39</v>
      </c>
    </row>
    <row r="106" spans="1:7" ht="12" customHeight="1">
      <c r="A106" s="13" t="s">
        <v>3</v>
      </c>
      <c r="B106" s="13"/>
      <c r="C106" s="13" t="s">
        <v>3</v>
      </c>
      <c r="E106" s="6" t="s">
        <v>40</v>
      </c>
      <c r="G106" s="32" t="s">
        <v>41</v>
      </c>
    </row>
    <row r="107" spans="1:7" ht="12" customHeight="1">
      <c r="A107" s="13" t="s">
        <v>5</v>
      </c>
      <c r="C107" s="13" t="s">
        <v>6</v>
      </c>
      <c r="E107" s="6" t="s">
        <v>3</v>
      </c>
      <c r="G107" s="32" t="s">
        <v>3</v>
      </c>
    </row>
    <row r="108" spans="5:10" ht="12" customHeight="1">
      <c r="E108" s="14" t="s">
        <v>42</v>
      </c>
      <c r="G108" s="33" t="s">
        <v>42</v>
      </c>
      <c r="J108" s="23"/>
    </row>
    <row r="109" spans="5:7" ht="8.25" customHeight="1">
      <c r="E109" s="14" t="s">
        <v>3</v>
      </c>
      <c r="G109" s="33"/>
    </row>
    <row r="110" spans="1:7" ht="13.5" customHeight="1">
      <c r="A110" s="18" t="s">
        <v>10</v>
      </c>
      <c r="B110" s="24" t="s">
        <v>11</v>
      </c>
      <c r="C110" t="s">
        <v>103</v>
      </c>
      <c r="E110" s="34">
        <v>124499991</v>
      </c>
      <c r="F110" s="36"/>
      <c r="G110" s="34">
        <f>E110</f>
        <v>124499991</v>
      </c>
    </row>
    <row r="111" spans="2:7" ht="10.5" customHeight="1">
      <c r="B111" s="24" t="s">
        <v>3</v>
      </c>
      <c r="C111" t="s">
        <v>102</v>
      </c>
      <c r="E111" s="34"/>
      <c r="F111" s="36"/>
      <c r="G111" s="34"/>
    </row>
    <row r="112" spans="2:7" ht="15.75" customHeight="1">
      <c r="B112" s="24" t="s">
        <v>11</v>
      </c>
      <c r="C112" s="27" t="s">
        <v>44</v>
      </c>
      <c r="D112" s="49"/>
      <c r="E112" s="34">
        <v>459459067</v>
      </c>
      <c r="F112" s="34"/>
      <c r="G112" s="34">
        <f>E112</f>
        <v>459459067</v>
      </c>
    </row>
    <row r="113" spans="3:7" ht="9" customHeight="1">
      <c r="C113" s="7"/>
      <c r="E113" s="34"/>
      <c r="F113" s="36"/>
      <c r="G113" s="34"/>
    </row>
    <row r="114" spans="1:7" ht="14.25" customHeight="1">
      <c r="A114" t="s">
        <v>77</v>
      </c>
      <c r="B114" s="24" t="s">
        <v>11</v>
      </c>
      <c r="C114" s="7" t="s">
        <v>106</v>
      </c>
      <c r="E114" s="34">
        <v>248903272</v>
      </c>
      <c r="F114" s="36"/>
      <c r="G114" s="34">
        <f>E114</f>
        <v>248903272</v>
      </c>
    </row>
    <row r="115" spans="3:7" ht="9" customHeight="1">
      <c r="C115" s="7"/>
      <c r="E115" s="34"/>
      <c r="F115" s="36"/>
      <c r="G115" s="34"/>
    </row>
    <row r="116" spans="1:7" ht="14.25" customHeight="1">
      <c r="A116" t="s">
        <v>112</v>
      </c>
      <c r="B116" s="24" t="s">
        <v>11</v>
      </c>
      <c r="C116" t="s">
        <v>78</v>
      </c>
      <c r="E116" s="34">
        <v>1100000</v>
      </c>
      <c r="F116" s="36"/>
      <c r="G116" s="34">
        <f>E116</f>
        <v>1100000</v>
      </c>
    </row>
    <row r="117" spans="2:7" ht="14.25" customHeight="1">
      <c r="B117" s="24" t="s">
        <v>11</v>
      </c>
      <c r="C117" s="7" t="s">
        <v>46</v>
      </c>
      <c r="E117" s="34">
        <v>10200000</v>
      </c>
      <c r="F117" s="36"/>
      <c r="G117" s="34">
        <f>E117</f>
        <v>10200000</v>
      </c>
    </row>
    <row r="118" spans="3:7" ht="9" customHeight="1">
      <c r="C118" s="7"/>
      <c r="E118" s="34"/>
      <c r="F118" s="36"/>
      <c r="G118" s="34"/>
    </row>
    <row r="119" spans="1:7" ht="14.25" customHeight="1">
      <c r="A119" t="s">
        <v>120</v>
      </c>
      <c r="B119" s="24" t="s">
        <v>11</v>
      </c>
      <c r="C119" s="7" t="s">
        <v>46</v>
      </c>
      <c r="E119" s="34">
        <v>76500000</v>
      </c>
      <c r="F119" s="36"/>
      <c r="G119" s="34">
        <f>E119</f>
        <v>76500000</v>
      </c>
    </row>
    <row r="120" spans="3:7" ht="9" customHeight="1">
      <c r="C120" s="7"/>
      <c r="E120" s="34"/>
      <c r="F120" s="36"/>
      <c r="G120" s="34"/>
    </row>
    <row r="121" spans="1:7" s="18" customFormat="1" ht="14.25" customHeight="1">
      <c r="A121" s="27" t="s">
        <v>18</v>
      </c>
      <c r="B121" s="49" t="s">
        <v>11</v>
      </c>
      <c r="C121" s="18" t="s">
        <v>45</v>
      </c>
      <c r="D121" s="49"/>
      <c r="E121" s="34">
        <v>4187167.48</v>
      </c>
      <c r="F121" s="36"/>
      <c r="G121" s="34">
        <f>E121</f>
        <v>4187167.48</v>
      </c>
    </row>
    <row r="122" spans="1:7" ht="13.5" customHeight="1">
      <c r="A122" s="7"/>
      <c r="B122" s="24" t="s">
        <v>11</v>
      </c>
      <c r="C122" t="s">
        <v>66</v>
      </c>
      <c r="E122" s="34">
        <v>170833337</v>
      </c>
      <c r="F122" s="34"/>
      <c r="G122" s="34">
        <f>E122</f>
        <v>170833337</v>
      </c>
    </row>
    <row r="123" spans="1:7" ht="13.5" customHeight="1">
      <c r="A123" s="7"/>
      <c r="B123" s="24" t="s">
        <v>11</v>
      </c>
      <c r="C123" t="s">
        <v>78</v>
      </c>
      <c r="E123" s="34">
        <v>90559471.32</v>
      </c>
      <c r="F123" s="34"/>
      <c r="G123" s="34">
        <f>E123</f>
        <v>90559471.32</v>
      </c>
    </row>
    <row r="124" spans="1:7" ht="13.5" customHeight="1">
      <c r="A124" s="7"/>
      <c r="B124" s="24" t="s">
        <v>11</v>
      </c>
      <c r="C124" s="7" t="s">
        <v>46</v>
      </c>
      <c r="E124" s="34">
        <v>199329306</v>
      </c>
      <c r="F124" s="34"/>
      <c r="G124" s="34">
        <f>E124</f>
        <v>199329306</v>
      </c>
    </row>
    <row r="125" spans="1:7" ht="9" customHeight="1">
      <c r="A125" s="7"/>
      <c r="E125" s="34"/>
      <c r="F125" s="36"/>
      <c r="G125" s="34"/>
    </row>
    <row r="126" spans="1:7" s="18" customFormat="1" ht="16.5" customHeight="1">
      <c r="A126" s="18" t="s">
        <v>123</v>
      </c>
      <c r="B126" s="49" t="s">
        <v>11</v>
      </c>
      <c r="C126" s="27" t="s">
        <v>44</v>
      </c>
      <c r="D126" s="49"/>
      <c r="E126" s="35">
        <v>21546309</v>
      </c>
      <c r="F126" s="35"/>
      <c r="G126" s="34">
        <f>E126</f>
        <v>21546309</v>
      </c>
    </row>
    <row r="127" spans="1:7" ht="9" customHeight="1">
      <c r="A127" s="7"/>
      <c r="E127" s="34"/>
      <c r="F127" s="36"/>
      <c r="G127" s="34"/>
    </row>
    <row r="128" spans="1:7" ht="14.25" customHeight="1">
      <c r="A128" s="27" t="s">
        <v>116</v>
      </c>
      <c r="B128" s="24" t="s">
        <v>11</v>
      </c>
      <c r="C128" s="7" t="s">
        <v>46</v>
      </c>
      <c r="E128" s="34">
        <v>250000000</v>
      </c>
      <c r="F128" s="36"/>
      <c r="G128" s="34">
        <f>E128</f>
        <v>250000000</v>
      </c>
    </row>
    <row r="129" spans="1:7" ht="12" customHeight="1">
      <c r="A129" s="7"/>
      <c r="B129" s="24" t="s">
        <v>11</v>
      </c>
      <c r="C129" s="7" t="s">
        <v>100</v>
      </c>
      <c r="E129" s="34">
        <v>45833333</v>
      </c>
      <c r="F129" s="36"/>
      <c r="G129" s="34">
        <f>E129</f>
        <v>45833333</v>
      </c>
    </row>
    <row r="130" spans="1:7" ht="10.5" customHeight="1">
      <c r="A130" s="7"/>
      <c r="C130" s="7" t="s">
        <v>101</v>
      </c>
      <c r="E130" s="34"/>
      <c r="F130" s="36"/>
      <c r="G130" s="34"/>
    </row>
    <row r="131" spans="1:7" ht="9" customHeight="1">
      <c r="A131" s="7"/>
      <c r="C131" s="7"/>
      <c r="E131" s="34"/>
      <c r="F131" s="36"/>
      <c r="G131" s="34"/>
    </row>
    <row r="132" spans="1:7" ht="14.25" customHeight="1">
      <c r="A132" s="7" t="s">
        <v>27</v>
      </c>
      <c r="B132" s="24" t="s">
        <v>11</v>
      </c>
      <c r="C132" t="s">
        <v>121</v>
      </c>
      <c r="E132" s="34">
        <v>100000000</v>
      </c>
      <c r="F132" s="36"/>
      <c r="G132" s="34">
        <f>E132</f>
        <v>100000000</v>
      </c>
    </row>
    <row r="133" spans="1:7" ht="9" customHeight="1">
      <c r="A133" s="7"/>
      <c r="C133" s="7"/>
      <c r="E133" s="34"/>
      <c r="F133" s="36"/>
      <c r="G133" s="34"/>
    </row>
    <row r="134" spans="1:7" ht="12" customHeight="1">
      <c r="A134" s="7" t="s">
        <v>93</v>
      </c>
      <c r="B134" s="24" t="s">
        <v>11</v>
      </c>
      <c r="C134" s="7" t="s">
        <v>46</v>
      </c>
      <c r="E134" s="34">
        <v>65828183.45</v>
      </c>
      <c r="F134" s="36"/>
      <c r="G134" s="34">
        <v>65000000</v>
      </c>
    </row>
    <row r="135" spans="1:7" ht="12.75" customHeight="1">
      <c r="A135" s="7"/>
      <c r="E135" s="34"/>
      <c r="F135" s="36"/>
      <c r="G135" s="34"/>
    </row>
    <row r="136" spans="1:7" s="22" customFormat="1" ht="12" customHeight="1">
      <c r="A136" s="27" t="s">
        <v>94</v>
      </c>
      <c r="B136" s="49" t="s">
        <v>11</v>
      </c>
      <c r="C136" s="18" t="s">
        <v>27</v>
      </c>
      <c r="D136" s="49"/>
      <c r="E136" s="34">
        <v>50000000</v>
      </c>
      <c r="F136" s="37"/>
      <c r="G136" s="34">
        <f>E136</f>
        <v>50000000</v>
      </c>
    </row>
    <row r="137" spans="1:7" ht="12.75" customHeight="1">
      <c r="A137" s="7"/>
      <c r="E137" s="34"/>
      <c r="F137" s="36"/>
      <c r="G137" s="34"/>
    </row>
    <row r="138" spans="1:7" ht="12" customHeight="1">
      <c r="A138" s="7" t="s">
        <v>67</v>
      </c>
      <c r="B138" s="24" t="s">
        <v>11</v>
      </c>
      <c r="C138" s="27" t="s">
        <v>122</v>
      </c>
      <c r="D138" s="49"/>
      <c r="E138" s="35">
        <v>656787.55</v>
      </c>
      <c r="F138" s="35"/>
      <c r="G138" s="34">
        <f>E138</f>
        <v>656787.55</v>
      </c>
    </row>
    <row r="139" spans="1:7" ht="12" customHeight="1">
      <c r="A139" s="7" t="s">
        <v>68</v>
      </c>
      <c r="E139" s="36"/>
      <c r="F139" s="36"/>
      <c r="G139" s="34"/>
    </row>
    <row r="140" spans="1:7" ht="12" customHeight="1">
      <c r="A140" s="7"/>
      <c r="C140" s="7"/>
      <c r="E140" s="35"/>
      <c r="F140" s="35"/>
      <c r="G140" s="34"/>
    </row>
    <row r="141" spans="1:7" ht="14.25" customHeight="1">
      <c r="A141" s="7" t="s">
        <v>125</v>
      </c>
      <c r="B141" s="24" t="s">
        <v>11</v>
      </c>
      <c r="C141" s="7" t="s">
        <v>46</v>
      </c>
      <c r="E141" s="35">
        <v>159000000</v>
      </c>
      <c r="F141" s="35"/>
      <c r="G141" s="34">
        <v>159000000</v>
      </c>
    </row>
    <row r="142" spans="1:7" ht="11.25" customHeight="1">
      <c r="A142" s="7" t="s">
        <v>124</v>
      </c>
      <c r="C142" s="7"/>
      <c r="E142" s="35"/>
      <c r="F142" s="35"/>
      <c r="G142" s="34"/>
    </row>
    <row r="143" spans="1:7" ht="14.25" customHeight="1">
      <c r="A143" s="7"/>
      <c r="C143" s="7"/>
      <c r="E143" s="35"/>
      <c r="F143" s="35"/>
      <c r="G143" s="34"/>
    </row>
    <row r="144" spans="1:7" ht="12" customHeight="1">
      <c r="A144" s="7" t="s">
        <v>47</v>
      </c>
      <c r="B144" s="24" t="s">
        <v>11</v>
      </c>
      <c r="C144" s="7" t="s">
        <v>46</v>
      </c>
      <c r="E144" s="35">
        <v>40719000</v>
      </c>
      <c r="F144" s="35"/>
      <c r="G144" s="34">
        <f>E144</f>
        <v>40719000</v>
      </c>
    </row>
    <row r="145" spans="1:7" ht="15" customHeight="1">
      <c r="A145" s="7"/>
      <c r="C145" s="7"/>
      <c r="E145" s="35"/>
      <c r="F145" s="35"/>
      <c r="G145" s="34"/>
    </row>
    <row r="146" spans="1:7" ht="12" customHeight="1">
      <c r="A146" s="7" t="s">
        <v>48</v>
      </c>
      <c r="B146" s="24" t="s">
        <v>11</v>
      </c>
      <c r="C146" s="7" t="s">
        <v>50</v>
      </c>
      <c r="E146" s="35">
        <v>20000000</v>
      </c>
      <c r="F146" s="35"/>
      <c r="G146" s="34">
        <f>E146</f>
        <v>20000000</v>
      </c>
    </row>
    <row r="147" spans="1:7" ht="12" customHeight="1">
      <c r="A147" s="7" t="s">
        <v>49</v>
      </c>
      <c r="C147" s="7"/>
      <c r="E147" s="35"/>
      <c r="F147" s="35"/>
      <c r="G147" s="34"/>
    </row>
    <row r="148" spans="1:7" ht="14.25" customHeight="1">
      <c r="A148" s="7"/>
      <c r="E148" s="36"/>
      <c r="F148" s="36"/>
      <c r="G148" s="34"/>
    </row>
    <row r="149" spans="1:7" ht="16.5" customHeight="1">
      <c r="A149" s="7" t="s">
        <v>51</v>
      </c>
      <c r="B149" s="24" t="s">
        <v>11</v>
      </c>
      <c r="C149" s="7" t="s">
        <v>52</v>
      </c>
      <c r="E149" s="35">
        <v>25500000</v>
      </c>
      <c r="F149" s="35"/>
      <c r="G149" s="34">
        <f>E149</f>
        <v>25500000</v>
      </c>
    </row>
    <row r="150" spans="1:7" ht="12.75" customHeight="1">
      <c r="A150" s="7"/>
      <c r="B150" s="24" t="s">
        <v>11</v>
      </c>
      <c r="C150" s="7" t="s">
        <v>62</v>
      </c>
      <c r="E150" s="35">
        <v>145535764.83</v>
      </c>
      <c r="F150" s="35"/>
      <c r="G150" s="34">
        <f aca="true" t="shared" si="0" ref="G150:G157">E150</f>
        <v>145535764.83</v>
      </c>
    </row>
    <row r="151" spans="1:7" ht="12.75" customHeight="1">
      <c r="A151" s="7"/>
      <c r="B151" s="24" t="s">
        <v>11</v>
      </c>
      <c r="C151" s="7" t="s">
        <v>61</v>
      </c>
      <c r="E151" s="35">
        <v>116501608.53</v>
      </c>
      <c r="F151" s="35"/>
      <c r="G151" s="34">
        <f t="shared" si="0"/>
        <v>116501608.53</v>
      </c>
    </row>
    <row r="152" spans="1:7" ht="12.75" customHeight="1">
      <c r="A152" s="7"/>
      <c r="B152" s="24" t="s">
        <v>11</v>
      </c>
      <c r="C152" s="7" t="s">
        <v>117</v>
      </c>
      <c r="E152" s="35">
        <v>580000000</v>
      </c>
      <c r="F152" s="35"/>
      <c r="G152" s="34">
        <f t="shared" si="0"/>
        <v>580000000</v>
      </c>
    </row>
    <row r="153" spans="1:7" ht="12.75" customHeight="1">
      <c r="A153" s="7"/>
      <c r="B153" s="24" t="s">
        <v>11</v>
      </c>
      <c r="C153" s="7" t="s">
        <v>104</v>
      </c>
      <c r="E153" s="35">
        <v>42142000</v>
      </c>
      <c r="F153" s="35"/>
      <c r="G153" s="34">
        <f t="shared" si="0"/>
        <v>42142000</v>
      </c>
    </row>
    <row r="154" spans="1:7" ht="12.75" customHeight="1">
      <c r="A154" s="7"/>
      <c r="B154" s="24" t="s">
        <v>11</v>
      </c>
      <c r="C154" s="7" t="s">
        <v>53</v>
      </c>
      <c r="E154" s="35">
        <v>72000000</v>
      </c>
      <c r="F154" s="35"/>
      <c r="G154" s="34">
        <f t="shared" si="0"/>
        <v>72000000</v>
      </c>
    </row>
    <row r="155" spans="1:7" ht="12.75" customHeight="1">
      <c r="A155" s="7"/>
      <c r="B155" s="24" t="s">
        <v>11</v>
      </c>
      <c r="C155" s="7" t="s">
        <v>45</v>
      </c>
      <c r="E155" s="35">
        <v>73360785.48</v>
      </c>
      <c r="F155" s="35"/>
      <c r="G155" s="34">
        <f t="shared" si="0"/>
        <v>73360785.48</v>
      </c>
    </row>
    <row r="156" spans="1:7" ht="12.75" customHeight="1">
      <c r="A156" s="7"/>
      <c r="B156" s="24" t="s">
        <v>11</v>
      </c>
      <c r="C156" t="s">
        <v>96</v>
      </c>
      <c r="D156" s="50"/>
      <c r="E156" s="35">
        <v>521875000</v>
      </c>
      <c r="F156" s="35"/>
      <c r="G156" s="34">
        <f t="shared" si="0"/>
        <v>521875000</v>
      </c>
    </row>
    <row r="157" spans="1:7" ht="12.75" customHeight="1">
      <c r="A157" s="7"/>
      <c r="B157" s="24" t="s">
        <v>11</v>
      </c>
      <c r="C157" s="27" t="s">
        <v>118</v>
      </c>
      <c r="D157" s="50"/>
      <c r="E157" s="48">
        <v>358333333.32</v>
      </c>
      <c r="F157" s="35"/>
      <c r="G157" s="34">
        <f t="shared" si="0"/>
        <v>358333333.32</v>
      </c>
    </row>
    <row r="158" spans="1:7" ht="13.5" customHeight="1">
      <c r="A158" s="57" t="s">
        <v>64</v>
      </c>
      <c r="B158" s="57"/>
      <c r="C158" s="57"/>
      <c r="E158" s="42">
        <f>SUM(E110:E157)-1</f>
        <v>4074403715.9600005</v>
      </c>
      <c r="F158" s="41">
        <f>SUM(F112:F157)</f>
        <v>0</v>
      </c>
      <c r="G158" s="42">
        <f>SUM(G110:G157)-1</f>
        <v>4073575532.51</v>
      </c>
    </row>
    <row r="159" spans="1:7" ht="24" customHeight="1">
      <c r="A159" s="11" t="s">
        <v>35</v>
      </c>
      <c r="E159" s="46"/>
      <c r="G159" s="47"/>
    </row>
    <row r="160" spans="5:7" ht="12" customHeight="1">
      <c r="E160" s="6" t="s">
        <v>36</v>
      </c>
      <c r="G160" s="32" t="s">
        <v>37</v>
      </c>
    </row>
    <row r="161" spans="5:7" ht="12" customHeight="1">
      <c r="E161" s="6" t="s">
        <v>38</v>
      </c>
      <c r="G161" s="32" t="s">
        <v>39</v>
      </c>
    </row>
    <row r="162" spans="1:7" ht="12" customHeight="1">
      <c r="A162" s="13" t="s">
        <v>3</v>
      </c>
      <c r="B162" s="13"/>
      <c r="C162" s="13" t="s">
        <v>3</v>
      </c>
      <c r="E162" s="6" t="s">
        <v>40</v>
      </c>
      <c r="G162" s="32" t="s">
        <v>41</v>
      </c>
    </row>
    <row r="163" spans="1:7" ht="12" customHeight="1">
      <c r="A163" s="13" t="s">
        <v>5</v>
      </c>
      <c r="C163" s="13" t="s">
        <v>6</v>
      </c>
      <c r="E163" s="6" t="s">
        <v>3</v>
      </c>
      <c r="G163" s="32" t="s">
        <v>3</v>
      </c>
    </row>
    <row r="164" spans="5:10" ht="12" customHeight="1">
      <c r="E164" s="14" t="s">
        <v>42</v>
      </c>
      <c r="G164" s="33" t="s">
        <v>42</v>
      </c>
      <c r="J164" s="23"/>
    </row>
    <row r="165" spans="5:10" ht="12" customHeight="1">
      <c r="E165" s="14"/>
      <c r="G165" s="33"/>
      <c r="J165" s="23"/>
    </row>
    <row r="166" spans="1:7" ht="12.75">
      <c r="A166" s="58" t="s">
        <v>65</v>
      </c>
      <c r="B166" s="58"/>
      <c r="C166" s="58"/>
      <c r="D166" s="58"/>
      <c r="E166" s="35">
        <f>E158</f>
        <v>4074403715.9600005</v>
      </c>
      <c r="F166" s="35"/>
      <c r="G166" s="35">
        <f>G158</f>
        <v>4073575532.51</v>
      </c>
    </row>
    <row r="167" spans="1:7" ht="10.5" customHeight="1">
      <c r="A167" s="7"/>
      <c r="C167" s="7"/>
      <c r="E167" s="35"/>
      <c r="F167" s="35"/>
      <c r="G167" s="34"/>
    </row>
    <row r="168" spans="1:7" ht="12.75">
      <c r="A168" t="s">
        <v>127</v>
      </c>
      <c r="B168" s="24" t="s">
        <v>11</v>
      </c>
      <c r="C168" t="s">
        <v>128</v>
      </c>
      <c r="E168" s="51">
        <v>75031945.01</v>
      </c>
      <c r="G168" s="34">
        <f>E168</f>
        <v>75031945.01</v>
      </c>
    </row>
    <row r="169" ht="12.75">
      <c r="C169" t="s">
        <v>129</v>
      </c>
    </row>
    <row r="170" spans="1:7" ht="10.5" customHeight="1">
      <c r="A170" s="7"/>
      <c r="C170" s="7"/>
      <c r="E170" s="35"/>
      <c r="F170" s="35"/>
      <c r="G170" s="34"/>
    </row>
    <row r="171" spans="1:7" ht="15" customHeight="1">
      <c r="A171" t="s">
        <v>54</v>
      </c>
      <c r="B171" s="24" t="s">
        <v>11</v>
      </c>
      <c r="C171" s="7" t="s">
        <v>63</v>
      </c>
      <c r="E171" s="35">
        <v>3150000</v>
      </c>
      <c r="F171" s="35"/>
      <c r="G171" s="34">
        <f>E171</f>
        <v>3150000</v>
      </c>
    </row>
    <row r="172" spans="1:7" ht="10.5" customHeight="1">
      <c r="A172" s="7"/>
      <c r="C172" s="7"/>
      <c r="E172" s="35"/>
      <c r="F172" s="35"/>
      <c r="G172" s="34"/>
    </row>
    <row r="173" spans="1:7" ht="16.5" customHeight="1">
      <c r="A173" s="7" t="s">
        <v>75</v>
      </c>
      <c r="B173" s="24" t="s">
        <v>11</v>
      </c>
      <c r="C173" s="7" t="s">
        <v>46</v>
      </c>
      <c r="E173" s="35">
        <v>73666667</v>
      </c>
      <c r="F173" s="35"/>
      <c r="G173" s="34">
        <f>E173</f>
        <v>73666667</v>
      </c>
    </row>
    <row r="174" spans="1:7" ht="10.5" customHeight="1">
      <c r="A174" s="7"/>
      <c r="C174" s="7"/>
      <c r="E174" s="35"/>
      <c r="F174" s="35"/>
      <c r="G174" s="34"/>
    </row>
    <row r="175" spans="1:7" ht="14.25" customHeight="1">
      <c r="A175" s="7" t="s">
        <v>126</v>
      </c>
      <c r="B175" s="24" t="s">
        <v>11</v>
      </c>
      <c r="C175" s="7" t="s">
        <v>86</v>
      </c>
      <c r="E175" s="35">
        <v>11000000</v>
      </c>
      <c r="F175" s="35"/>
      <c r="G175" s="34">
        <f>E175</f>
        <v>11000000</v>
      </c>
    </row>
    <row r="176" spans="1:7" ht="10.5" customHeight="1">
      <c r="A176" s="7"/>
      <c r="C176" s="7"/>
      <c r="E176" s="35"/>
      <c r="F176" s="35"/>
      <c r="G176" s="34"/>
    </row>
    <row r="177" spans="1:7" ht="12" customHeight="1">
      <c r="A177" t="s">
        <v>55</v>
      </c>
      <c r="B177" s="24" t="s">
        <v>11</v>
      </c>
      <c r="C177" s="27" t="s">
        <v>106</v>
      </c>
      <c r="D177" s="49"/>
      <c r="E177" s="35">
        <v>438565549</v>
      </c>
      <c r="F177" s="35"/>
      <c r="G177" s="34">
        <f>E177</f>
        <v>438565549</v>
      </c>
    </row>
    <row r="178" spans="3:7" ht="10.5" customHeight="1">
      <c r="C178" s="7"/>
      <c r="E178" s="35"/>
      <c r="F178" s="35"/>
      <c r="G178" s="34"/>
    </row>
    <row r="179" spans="1:7" ht="15" customHeight="1">
      <c r="A179" t="s">
        <v>130</v>
      </c>
      <c r="B179" s="24" t="s">
        <v>11</v>
      </c>
      <c r="C179" s="7" t="s">
        <v>46</v>
      </c>
      <c r="E179" s="35">
        <v>65416384.41</v>
      </c>
      <c r="F179" s="35"/>
      <c r="G179" s="34">
        <f>E179</f>
        <v>65416384.41</v>
      </c>
    </row>
    <row r="180" spans="3:7" ht="10.5" customHeight="1">
      <c r="C180" s="7"/>
      <c r="E180" s="35"/>
      <c r="F180" s="35"/>
      <c r="G180" s="34"/>
    </row>
    <row r="181" spans="1:7" ht="15" customHeight="1">
      <c r="A181" s="7" t="s">
        <v>56</v>
      </c>
      <c r="B181" s="24" t="s">
        <v>11</v>
      </c>
      <c r="C181" s="7" t="s">
        <v>57</v>
      </c>
      <c r="E181" s="35">
        <v>32944604.17</v>
      </c>
      <c r="F181" s="35"/>
      <c r="G181" s="34">
        <f>E181</f>
        <v>32944604.17</v>
      </c>
    </row>
    <row r="182" spans="3:7" ht="10.5" customHeight="1">
      <c r="C182" s="7"/>
      <c r="E182" s="35"/>
      <c r="F182" s="35"/>
      <c r="G182" s="34"/>
    </row>
    <row r="183" spans="1:7" ht="15" customHeight="1">
      <c r="A183" s="7" t="s">
        <v>85</v>
      </c>
      <c r="B183" s="24" t="s">
        <v>11</v>
      </c>
      <c r="C183" s="7" t="s">
        <v>86</v>
      </c>
      <c r="E183" s="35">
        <v>86275000</v>
      </c>
      <c r="F183" s="35"/>
      <c r="G183" s="34">
        <f>E183</f>
        <v>86275000</v>
      </c>
    </row>
    <row r="184" spans="1:7" ht="10.5" customHeight="1">
      <c r="A184" s="7"/>
      <c r="C184" s="7"/>
      <c r="E184" s="35"/>
      <c r="F184" s="35"/>
      <c r="G184" s="34"/>
    </row>
    <row r="185" spans="1:7" ht="15" customHeight="1">
      <c r="A185" s="7" t="s">
        <v>113</v>
      </c>
      <c r="B185" s="24" t="s">
        <v>11</v>
      </c>
      <c r="C185" s="7" t="s">
        <v>44</v>
      </c>
      <c r="E185" s="35">
        <v>360000000</v>
      </c>
      <c r="F185" s="35"/>
      <c r="G185" s="34">
        <f>E185</f>
        <v>360000000</v>
      </c>
    </row>
    <row r="186" spans="1:7" ht="15" customHeight="1">
      <c r="A186" s="7"/>
      <c r="C186" s="7" t="s">
        <v>114</v>
      </c>
      <c r="E186" s="35">
        <v>75000000</v>
      </c>
      <c r="F186" s="35"/>
      <c r="G186" s="34">
        <f>E186</f>
        <v>75000000</v>
      </c>
    </row>
    <row r="187" spans="1:7" ht="10.5" customHeight="1">
      <c r="A187" s="7"/>
      <c r="C187" s="7"/>
      <c r="E187" s="35"/>
      <c r="F187" s="35"/>
      <c r="G187" s="34"/>
    </row>
    <row r="188" spans="1:7" ht="16.5" customHeight="1">
      <c r="A188" s="29"/>
      <c r="B188" s="29"/>
      <c r="C188" s="15" t="s">
        <v>34</v>
      </c>
      <c r="D188" s="29"/>
      <c r="E188" s="54">
        <f>SUM(E166:E187)-1</f>
        <v>5295453864.550001</v>
      </c>
      <c r="F188" s="55"/>
      <c r="G188" s="53">
        <f>SUM(G166:G187)</f>
        <v>5294625682.1</v>
      </c>
    </row>
    <row r="189" spans="5:7" ht="12" customHeight="1">
      <c r="E189" s="6"/>
      <c r="G189" s="6"/>
    </row>
    <row r="190" spans="1:7" ht="16.5" customHeight="1">
      <c r="A190" s="30" t="s">
        <v>110</v>
      </c>
      <c r="E190" s="46"/>
      <c r="G190" s="46"/>
    </row>
    <row r="191" spans="1:7" ht="4.5" customHeight="1">
      <c r="A191" s="7"/>
      <c r="E191" s="46"/>
      <c r="G191" s="46"/>
    </row>
    <row r="192" spans="1:7" s="18" customFormat="1" ht="16.5" customHeight="1">
      <c r="A192" s="19" t="s">
        <v>69</v>
      </c>
      <c r="B192" s="49"/>
      <c r="D192" s="49"/>
      <c r="E192" s="20"/>
      <c r="G192" s="20"/>
    </row>
    <row r="193" spans="1:7" s="18" customFormat="1" ht="16.5" customHeight="1">
      <c r="A193" s="19" t="s">
        <v>70</v>
      </c>
      <c r="B193" s="49"/>
      <c r="D193" s="49"/>
      <c r="E193" s="20"/>
      <c r="G193" s="20"/>
    </row>
    <row r="194" spans="1:7" s="18" customFormat="1" ht="7.5" customHeight="1">
      <c r="A194" s="19"/>
      <c r="B194" s="49"/>
      <c r="D194" s="49"/>
      <c r="E194" s="20"/>
      <c r="G194" s="20"/>
    </row>
    <row r="195" spans="1:7" s="18" customFormat="1" ht="16.5" customHeight="1">
      <c r="A195" s="19" t="s">
        <v>71</v>
      </c>
      <c r="B195" s="49"/>
      <c r="D195" s="49"/>
      <c r="E195" s="20"/>
      <c r="G195" s="20"/>
    </row>
    <row r="196" spans="1:7" s="18" customFormat="1" ht="16.5" customHeight="1">
      <c r="A196" s="19" t="s">
        <v>72</v>
      </c>
      <c r="B196" s="49"/>
      <c r="D196" s="49"/>
      <c r="E196" s="20"/>
      <c r="G196" s="20"/>
    </row>
    <row r="197" spans="1:7" s="18" customFormat="1" ht="4.5" customHeight="1">
      <c r="A197" s="19"/>
      <c r="B197" s="49"/>
      <c r="D197" s="49"/>
      <c r="E197" s="20"/>
      <c r="G197" s="20"/>
    </row>
    <row r="198" spans="1:7" s="18" customFormat="1" ht="12.75" customHeight="1">
      <c r="A198" s="19" t="s">
        <v>73</v>
      </c>
      <c r="B198" s="49"/>
      <c r="D198" s="49"/>
      <c r="E198" s="20"/>
      <c r="G198" s="20"/>
    </row>
    <row r="199" spans="1:7" s="18" customFormat="1" ht="15" customHeight="1">
      <c r="A199" s="21" t="s">
        <v>3</v>
      </c>
      <c r="B199" s="49"/>
      <c r="D199" s="49"/>
      <c r="E199" s="20"/>
      <c r="G199" s="20"/>
    </row>
    <row r="200" spans="1:7" s="18" customFormat="1" ht="12" customHeight="1">
      <c r="A200" s="19" t="s">
        <v>139</v>
      </c>
      <c r="B200" s="49"/>
      <c r="D200" s="49"/>
      <c r="E200" s="20"/>
      <c r="G200" s="20"/>
    </row>
    <row r="201" spans="1:7" s="18" customFormat="1" ht="12" customHeight="1">
      <c r="A201" s="19" t="s">
        <v>138</v>
      </c>
      <c r="B201" s="49"/>
      <c r="D201" s="49"/>
      <c r="E201" s="20"/>
      <c r="G201" s="20"/>
    </row>
    <row r="202" spans="1:7" s="18" customFormat="1" ht="12" customHeight="1">
      <c r="A202" s="19" t="s">
        <v>140</v>
      </c>
      <c r="B202" s="49"/>
      <c r="D202" s="49"/>
      <c r="E202" s="20"/>
      <c r="G202" s="20"/>
    </row>
    <row r="203" spans="2:7" s="18" customFormat="1" ht="17.25" customHeight="1">
      <c r="B203" s="49"/>
      <c r="D203" s="49"/>
      <c r="E203" s="20"/>
      <c r="G203" s="20"/>
    </row>
    <row r="204" spans="2:7" s="18" customFormat="1" ht="12" customHeight="1">
      <c r="B204" s="49"/>
      <c r="D204" s="49"/>
      <c r="E204" s="20"/>
      <c r="G204" s="20"/>
    </row>
    <row r="205" spans="5:7" ht="11.25" customHeight="1">
      <c r="E205" s="46"/>
      <c r="G205" s="46"/>
    </row>
    <row r="206" spans="5:7" ht="12" customHeight="1">
      <c r="E206" s="46"/>
      <c r="G206" s="46"/>
    </row>
    <row r="207" spans="5:7" ht="4.5" customHeight="1">
      <c r="E207" s="46"/>
      <c r="G207" s="46"/>
    </row>
    <row r="208" spans="1:7" ht="11.25" customHeight="1">
      <c r="A208" s="24" t="s">
        <v>142</v>
      </c>
      <c r="F208" s="16" t="s">
        <v>58</v>
      </c>
      <c r="G208" s="17"/>
    </row>
    <row r="209" spans="1:7" ht="11.25" customHeight="1">
      <c r="A209" s="26"/>
      <c r="F209" s="56" t="s">
        <v>84</v>
      </c>
      <c r="G209" s="56"/>
    </row>
    <row r="210" spans="5:7" ht="11.25" customHeight="1">
      <c r="E210" s="46"/>
      <c r="G210" s="46"/>
    </row>
    <row r="211" spans="5:7" ht="12.75">
      <c r="E211" s="46"/>
      <c r="G211" s="46"/>
    </row>
    <row r="212" spans="5:7" ht="12.75">
      <c r="E212" s="46"/>
      <c r="G212" s="46"/>
    </row>
    <row r="213" spans="1:7" ht="13.5">
      <c r="A213" s="28"/>
      <c r="E213" s="46"/>
      <c r="G213" s="46"/>
    </row>
    <row r="214" spans="1:7" ht="13.5">
      <c r="A214" s="28"/>
      <c r="E214" s="46"/>
      <c r="G214" s="46"/>
    </row>
    <row r="215" spans="1:7" ht="13.5">
      <c r="A215" s="28"/>
      <c r="E215" s="46"/>
      <c r="G215" s="46"/>
    </row>
    <row r="216" spans="1:7" ht="13.5">
      <c r="A216" s="28"/>
      <c r="E216" s="46"/>
      <c r="G216" s="46"/>
    </row>
    <row r="217" spans="1:7" ht="13.5">
      <c r="A217" s="28"/>
      <c r="E217" s="46"/>
      <c r="G217" s="46"/>
    </row>
    <row r="218" spans="1:7" ht="13.5">
      <c r="A218" s="28"/>
      <c r="E218" s="46"/>
      <c r="G218" s="46"/>
    </row>
    <row r="219" spans="5:7" ht="12.75">
      <c r="E219" s="46"/>
      <c r="G219" s="46"/>
    </row>
    <row r="220" spans="5:7" ht="12.75">
      <c r="E220" s="46"/>
      <c r="G220" s="46"/>
    </row>
    <row r="221" spans="5:7" ht="12.75">
      <c r="E221" s="46"/>
      <c r="G221" s="46"/>
    </row>
    <row r="222" spans="5:7" ht="12.75">
      <c r="E222" s="46"/>
      <c r="G222" s="46"/>
    </row>
    <row r="223" spans="5:7" ht="12.75">
      <c r="E223" s="46"/>
      <c r="G223" s="46"/>
    </row>
  </sheetData>
  <mergeCells count="14">
    <mergeCell ref="F1:G1"/>
    <mergeCell ref="D9:E9"/>
    <mergeCell ref="A2:G2"/>
    <mergeCell ref="A3:G3"/>
    <mergeCell ref="D7:G7"/>
    <mergeCell ref="D6:G6"/>
    <mergeCell ref="F209:G209"/>
    <mergeCell ref="A53:C53"/>
    <mergeCell ref="A61:D61"/>
    <mergeCell ref="A158:C158"/>
    <mergeCell ref="A166:D166"/>
    <mergeCell ref="D55:G55"/>
    <mergeCell ref="D56:G56"/>
    <mergeCell ref="D58:E58"/>
  </mergeCells>
  <printOptions horizontalCentered="1"/>
  <pageMargins left="0.35433070866141736" right="0.2362204724409449" top="0.3937007874015748" bottom="0.31496062992125984" header="0.1968503937007874" footer="0.4724409448818898"/>
  <pageSetup firstPageNumber="17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TEL. &amp;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INFORMATICS BUREAU</dc:creator>
  <cp:keywords/>
  <dc:description/>
  <cp:lastModifiedBy>.</cp:lastModifiedBy>
  <cp:lastPrinted>2006-01-09T06:55:03Z</cp:lastPrinted>
  <dcterms:created xsi:type="dcterms:W3CDTF">2000-10-09T09:29:13Z</dcterms:created>
  <dcterms:modified xsi:type="dcterms:W3CDTF">2005-10-14T06:46:00Z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34900.0000000000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