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6720" tabRatio="882" firstSheet="27" activeTab="27"/>
  </bookViews>
  <sheets>
    <sheet name="nov 02" sheetId="1" r:id="rId1"/>
    <sheet name="Jan 03" sheetId="2" r:id="rId2"/>
    <sheet name="feb 03" sheetId="3" r:id="rId3"/>
    <sheet name="april 03" sheetId="4" r:id="rId4"/>
    <sheet name="may 03" sheetId="5" r:id="rId5"/>
    <sheet name="SHEET" sheetId="6" r:id="rId6"/>
    <sheet name="AGRI" sheetId="7" r:id="rId7"/>
    <sheet name="WASTE WATE" sheetId="8" r:id="rId8"/>
    <sheet name="TOURIS" sheetId="9" r:id="rId9"/>
    <sheet name="RODRI" sheetId="10" r:id="rId10"/>
    <sheet name="POLICE" sheetId="11" r:id="rId11"/>
    <sheet name="adjt" sheetId="12" r:id="rId12"/>
    <sheet name="Land" sheetId="13" r:id="rId13"/>
    <sheet name="MEDFSCA" sheetId="14" r:id="rId14"/>
    <sheet name="INDUS" sheetId="15" r:id="rId15"/>
    <sheet name="lOCAL" sheetId="16" r:id="rId16"/>
    <sheet name="B" sheetId="17" r:id="rId17"/>
    <sheet name="A" sheetId="18" r:id="rId18"/>
    <sheet name="cfy" sheetId="19" r:id="rId19"/>
    <sheet name="list min" sheetId="20" state="hidden" r:id="rId20"/>
    <sheet name="Oct 03" sheetId="21" r:id="rId21"/>
    <sheet name="nov 03" sheetId="22" r:id="rId22"/>
    <sheet name="February 04" sheetId="23" r:id="rId23"/>
    <sheet name="Dec 03" sheetId="24" r:id="rId24"/>
    <sheet name="MAY 04" sheetId="25" r:id="rId25"/>
    <sheet name="Sheet2" sheetId="26" r:id="rId26"/>
    <sheet name="waste wa03-04" sheetId="27" r:id="rId27"/>
    <sheet name="STATEMENT U 03-04" sheetId="28" r:id="rId28"/>
  </sheets>
  <definedNames>
    <definedName name="_xlnm.Print_Area" localSheetId="17">'A'!$A$1:$F$150</definedName>
    <definedName name="_xlnm.Print_Area" localSheetId="11">'adjt'!$A$1:$E$41</definedName>
    <definedName name="_xlnm.Print_Area" localSheetId="6">'AGRI'!$A$1:$F$29</definedName>
    <definedName name="_xlnm.Print_Area" localSheetId="3">'april 03'!$A$1:$E$28</definedName>
    <definedName name="_xlnm.Print_Area" localSheetId="16">'B'!$A$1:$G$151</definedName>
    <definedName name="_xlnm.Print_Area" localSheetId="23">'Dec 03'!$A$1:$E$23</definedName>
    <definedName name="_xlnm.Print_Area" localSheetId="22">'February 04'!$A$2:$F$33</definedName>
    <definedName name="_xlnm.Print_Area" localSheetId="14">'INDUS'!$A$1:$F$29</definedName>
    <definedName name="_xlnm.Print_Area" localSheetId="1">'Jan 03'!$A$1:$E$25</definedName>
    <definedName name="_xlnm.Print_Area" localSheetId="19">'list min'!$A$1:$F$67</definedName>
    <definedName name="_xlnm.Print_Area" localSheetId="15">'lOCAL'!$A$1:$F$12</definedName>
    <definedName name="_xlnm.Print_Area" localSheetId="13">'MEDFSCA'!$A$1:$G$47</definedName>
    <definedName name="_xlnm.Print_Area" localSheetId="21">'nov 03'!$A$1:$F$23</definedName>
    <definedName name="_xlnm.Print_Area" localSheetId="20">'Oct 03'!$A$1:$F$39</definedName>
    <definedName name="_xlnm.Print_Area" localSheetId="10">'POLICE'!$A$1:$F$13</definedName>
    <definedName name="_xlnm.Print_Area" localSheetId="9">'RODRI'!$A$1:$F$48</definedName>
    <definedName name="_xlnm.Print_Area" localSheetId="27">'STATEMENT U 03-04'!$A$1:$E$39</definedName>
    <definedName name="_xlnm.Print_Area" localSheetId="8">'TOURIS'!$A$1:$F$14</definedName>
    <definedName name="_xlnm.Print_Area" localSheetId="7">'WASTE WATE'!$A$1:$F$63</definedName>
  </definedNames>
  <calcPr fullCalcOnLoad="1"/>
</workbook>
</file>

<file path=xl/sharedStrings.xml><?xml version="1.0" encoding="utf-8"?>
<sst xmlns="http://schemas.openxmlformats.org/spreadsheetml/2006/main" count="2853" uniqueCount="305">
  <si>
    <t>Vakakis  Int s.a</t>
  </si>
  <si>
    <t>27.09.02</t>
  </si>
  <si>
    <t>Human Resource Centre  W P No 4</t>
  </si>
  <si>
    <t>WP 4</t>
  </si>
  <si>
    <t>Date</t>
  </si>
  <si>
    <t>Projects</t>
  </si>
  <si>
    <t>Reconstruction of Mahebourg Market ( Works)</t>
  </si>
  <si>
    <t>St Martin Sewage Plant Extention ( Works)</t>
  </si>
  <si>
    <t>Anti-erosion programme in Rodrigues</t>
  </si>
  <si>
    <t>Payee</t>
  </si>
  <si>
    <t>Allied Builders</t>
  </si>
  <si>
    <t>Work Prog No 3</t>
  </si>
  <si>
    <t>Work Prog No.2</t>
  </si>
  <si>
    <t>Con Degremont</t>
  </si>
  <si>
    <t>Police</t>
  </si>
  <si>
    <t>Local Govt</t>
  </si>
  <si>
    <t>Waste WA</t>
  </si>
  <si>
    <t>Rodrigues</t>
  </si>
  <si>
    <t>Cross Border Initiative Tech. Improvement Sch-WP 2</t>
  </si>
  <si>
    <t>Enh. Competit of Small/Medium Enterp.(Supervision)</t>
  </si>
  <si>
    <t>Northern Plain Irrigation Pipeline A 5 (Supervision  )</t>
  </si>
  <si>
    <t>Quality System  Horticultural Export Sector(SupWP)</t>
  </si>
  <si>
    <t>Reconstruct. of Mahebourg Market ( Supervision )</t>
  </si>
  <si>
    <t>JEXCO Sarl</t>
  </si>
  <si>
    <t>EXARCHOU</t>
  </si>
  <si>
    <t>APEXHOM</t>
  </si>
  <si>
    <t>Agriculture</t>
  </si>
  <si>
    <t>Industry</t>
  </si>
  <si>
    <t xml:space="preserve"> </t>
  </si>
  <si>
    <t>MEDFSCA</t>
  </si>
  <si>
    <t xml:space="preserve">VAKAKIS </t>
  </si>
  <si>
    <t>Tourism Development Plan for Rodrigues/Mauritius</t>
  </si>
  <si>
    <t>Deloitt/Touche</t>
  </si>
  <si>
    <t>Tourism</t>
  </si>
  <si>
    <t>TA-TECHNOLGY DEV.  IN PRIVATE  FIRMS-CBI/TIS</t>
  </si>
  <si>
    <t>Segal Quince</t>
  </si>
  <si>
    <t>Cross Border Initiative/Tech Improvement Scheme</t>
  </si>
  <si>
    <t>Replenishment wp 3</t>
  </si>
  <si>
    <r>
      <t xml:space="preserve">Anti-erosion programme in Rodrigues </t>
    </r>
    <r>
      <rPr>
        <sz val="8"/>
        <color indexed="14"/>
        <rFont val="Arial"/>
        <family val="2"/>
      </rPr>
      <t>Special Comm</t>
    </r>
  </si>
  <si>
    <t>The Shoals</t>
  </si>
  <si>
    <t>IGN</t>
  </si>
  <si>
    <t>St Martin Sewage Plant Extention ( Supervision)</t>
  </si>
  <si>
    <t>Montegory Watson</t>
  </si>
  <si>
    <t>29.04.02</t>
  </si>
  <si>
    <t>Workprog No 2</t>
  </si>
  <si>
    <t xml:space="preserve">Workprog No 3 </t>
  </si>
  <si>
    <t>EPZDA</t>
  </si>
  <si>
    <t>Setting of Human Resource Centre in Rodrigues</t>
  </si>
  <si>
    <t>BIEF</t>
  </si>
  <si>
    <t>Sotramon/sotravic</t>
  </si>
  <si>
    <t>Training Policy for Police</t>
  </si>
  <si>
    <t>University/Mtius</t>
  </si>
  <si>
    <t>police</t>
  </si>
  <si>
    <t>Training &amp; HRD for Mtius Port Authority</t>
  </si>
  <si>
    <t>Jan A Wapener</t>
  </si>
  <si>
    <t>Work Prog No 2</t>
  </si>
  <si>
    <t>External Com</t>
  </si>
  <si>
    <t>09.07.02</t>
  </si>
  <si>
    <t>Ext Com</t>
  </si>
  <si>
    <t>12.07.02</t>
  </si>
  <si>
    <t>15.07.02</t>
  </si>
  <si>
    <t>11.07.02</t>
  </si>
  <si>
    <t>18.07.02</t>
  </si>
  <si>
    <t>Anti-erosion prog in Rodrigues WPNo.3</t>
  </si>
  <si>
    <t>Wp 3</t>
  </si>
  <si>
    <t>20.07.02</t>
  </si>
  <si>
    <t>Min/Dept</t>
  </si>
  <si>
    <t>P.o No</t>
  </si>
  <si>
    <t>Project Title</t>
  </si>
  <si>
    <t>Amount</t>
  </si>
  <si>
    <t>Sub-Total</t>
  </si>
  <si>
    <t>Total</t>
  </si>
  <si>
    <t>A Dauhoo (Mrs)</t>
  </si>
  <si>
    <t>Finance Officer</t>
  </si>
  <si>
    <t>Prepared By:</t>
  </si>
  <si>
    <t>12.08.02</t>
  </si>
  <si>
    <t>21.08.02</t>
  </si>
  <si>
    <t xml:space="preserve">Rehabilitation of CHA Estates-Supervision </t>
  </si>
  <si>
    <t>Hydroarch SRL</t>
  </si>
  <si>
    <t>06.09.02</t>
  </si>
  <si>
    <t>10.09.02</t>
  </si>
  <si>
    <t>12.09.02</t>
  </si>
  <si>
    <t>Rehabilitation of CHA estate Phase ii ( Works)</t>
  </si>
  <si>
    <t>01.10.02</t>
  </si>
  <si>
    <t>21.10.02</t>
  </si>
  <si>
    <t>05.11.02</t>
  </si>
  <si>
    <t>wp 4</t>
  </si>
  <si>
    <t>Prepared by:</t>
  </si>
  <si>
    <t>19.11.02</t>
  </si>
  <si>
    <t>Cross Border Initiative Tech. Improvement Sch-WP 3</t>
  </si>
  <si>
    <t>21.11.02</t>
  </si>
  <si>
    <t>22.11.02</t>
  </si>
  <si>
    <t>26.11.02</t>
  </si>
  <si>
    <t>27.11.02</t>
  </si>
  <si>
    <t>Provisional Grant November 2002</t>
  </si>
  <si>
    <t>Min/Dpt</t>
  </si>
  <si>
    <t>P.O</t>
  </si>
  <si>
    <t>Prepared  by:</t>
  </si>
  <si>
    <t>A Dauhoo ( Mrs )</t>
  </si>
  <si>
    <t>5 December,2002</t>
  </si>
  <si>
    <t>05.12.02</t>
  </si>
  <si>
    <t>17.12.02</t>
  </si>
  <si>
    <t>23.12.02</t>
  </si>
  <si>
    <t>24.12.02</t>
  </si>
  <si>
    <t>07.01.03</t>
  </si>
  <si>
    <t>Reconstruction of Mahebourg Market ( Mgt &amp; Adm)</t>
  </si>
  <si>
    <t>KPMG</t>
  </si>
  <si>
    <t xml:space="preserve">Enhancing SMEs Competitiveness Scheme -Wp 2 </t>
  </si>
  <si>
    <t>Work Prog No2</t>
  </si>
  <si>
    <t>10.01.03</t>
  </si>
  <si>
    <t>Poverty Alleviation Programme-Wp No2</t>
  </si>
  <si>
    <t>Poverty Alleviation Programme-Wp No 3</t>
  </si>
  <si>
    <t>22.01.03</t>
  </si>
  <si>
    <t>24.01.03</t>
  </si>
  <si>
    <t>Medpd</t>
  </si>
  <si>
    <t>31.01.03</t>
  </si>
  <si>
    <t>Provisional Grant January 2003</t>
  </si>
  <si>
    <t>PO NO</t>
  </si>
  <si>
    <t>5 January,2003</t>
  </si>
  <si>
    <t>05.02.03</t>
  </si>
  <si>
    <t>Northern Plain Irrigation- Tech Ass to Support Diver</t>
  </si>
  <si>
    <t xml:space="preserve">Areu Start-up </t>
  </si>
  <si>
    <t>19.02.03</t>
  </si>
  <si>
    <t>20.02.03</t>
  </si>
  <si>
    <t>24.02.03</t>
  </si>
  <si>
    <t>25.02.03</t>
  </si>
  <si>
    <t>Training &amp; HRD for Mtius Port Authority - WP 3</t>
  </si>
  <si>
    <t>04.03.03</t>
  </si>
  <si>
    <t>Provisional Grant February 2003</t>
  </si>
  <si>
    <t>10.03.03</t>
  </si>
  <si>
    <t>Technical Ass Diversification for AREU</t>
  </si>
  <si>
    <t>4 March,2003</t>
  </si>
  <si>
    <t>11.03.03</t>
  </si>
  <si>
    <t>07.04.03</t>
  </si>
  <si>
    <t>Waste Wa</t>
  </si>
  <si>
    <t>Prepared by :</t>
  </si>
  <si>
    <t>15.04.03</t>
  </si>
  <si>
    <t>Start up wp</t>
  </si>
  <si>
    <t>29.04.03</t>
  </si>
  <si>
    <t>EPZDA Clothing Technology Centre WP  4</t>
  </si>
  <si>
    <t>Start up wp + Rider</t>
  </si>
  <si>
    <t>Feasibility Study West Coast Sewerage Project</t>
  </si>
  <si>
    <t>GOI</t>
  </si>
  <si>
    <t>30.04.03</t>
  </si>
  <si>
    <t>Provisional       April          2003</t>
  </si>
  <si>
    <t>Sub Total</t>
  </si>
  <si>
    <t>11.05.03</t>
  </si>
  <si>
    <t>13.05.03</t>
  </si>
  <si>
    <t>15.05.03</t>
  </si>
  <si>
    <t>Medfsca</t>
  </si>
  <si>
    <t>Provisional      May    2003</t>
  </si>
  <si>
    <t>P.o No.</t>
  </si>
  <si>
    <t>3 June, 2003</t>
  </si>
  <si>
    <t>23.06.03</t>
  </si>
  <si>
    <t>Anti-erosion programme in Rodrigues Special Comm</t>
  </si>
  <si>
    <t>Amount(Rs)</t>
  </si>
  <si>
    <t xml:space="preserve">Already adjusted in Financial Year 2000  to 2001   -   </t>
  </si>
  <si>
    <t xml:space="preserve">Already adjusted in Financial Year 2001  to 2002   -   </t>
  </si>
  <si>
    <t xml:space="preserve">To be adjusted in Financial Year 2002  to 2003   -   </t>
  </si>
  <si>
    <t xml:space="preserve">Rs          Cs </t>
  </si>
  <si>
    <t>WP No 2       (1st January 2001 to 31st August 2002) Total Expenses</t>
  </si>
  <si>
    <t>WP No 2 (1st September 2002 to 31st August 2003) Total Exp as at 30 June 03</t>
  </si>
  <si>
    <t xml:space="preserve">Total amount to be adjusted in Financial Year 2002  to 2003   -   </t>
  </si>
  <si>
    <t>WP NO 2</t>
  </si>
  <si>
    <t>WP NO 3</t>
  </si>
  <si>
    <t>MINISTRY</t>
  </si>
  <si>
    <t>PROJECTS</t>
  </si>
  <si>
    <t>AMOUNT</t>
  </si>
  <si>
    <t xml:space="preserve">TOTAL </t>
  </si>
  <si>
    <t>AGRICULTURE</t>
  </si>
  <si>
    <t>INDUSTRY</t>
  </si>
  <si>
    <t>LOCAL GOVT</t>
  </si>
  <si>
    <t>ECON PLAN</t>
  </si>
  <si>
    <t>POLICE</t>
  </si>
  <si>
    <t>RODRIGUES</t>
  </si>
  <si>
    <t>TOURISM</t>
  </si>
  <si>
    <t>PUBLIC UTILITIES</t>
  </si>
  <si>
    <t>(waste Water)</t>
  </si>
  <si>
    <t xml:space="preserve">Northern Plain Irrigation Pipeline A 5 </t>
  </si>
  <si>
    <t>Northern Plain Irrigation AREU</t>
  </si>
  <si>
    <t>Quality System Horticultural Export Sector</t>
  </si>
  <si>
    <t>Diversification for AREU</t>
  </si>
  <si>
    <t>Tourism Development plan for Rodrigues/Mauritius</t>
  </si>
  <si>
    <t>Feasibility Study West Coast Sewerage</t>
  </si>
  <si>
    <t>Rehabilitation of CHA estates phase II (works)</t>
  </si>
  <si>
    <t>Rehabilitation of CHA estates phase II (supervision)</t>
  </si>
  <si>
    <t xml:space="preserve">St Martin Sewage Plant Extention (supervision) </t>
  </si>
  <si>
    <t>St Martin Sewage Plant Extention (works)</t>
  </si>
  <si>
    <t>Anti-erosion Programme in ROD</t>
  </si>
  <si>
    <t>Human Resource Centre</t>
  </si>
  <si>
    <t>Setting of Human resource centre in Rodrigues</t>
  </si>
  <si>
    <t>Training policy for Rodrigues</t>
  </si>
  <si>
    <t>Cross Border Initiative technical Improvement Scheme</t>
  </si>
  <si>
    <t>Enhancing Competitiveness of SME</t>
  </si>
  <si>
    <t>EPZDA Clothing Technology Centre</t>
  </si>
  <si>
    <t>Technology Development in private firms CBI/Tis</t>
  </si>
  <si>
    <t>Reconstruction of Mahebourg Market</t>
  </si>
  <si>
    <t>Poverty Alleviation Programme</t>
  </si>
  <si>
    <t>Training &amp; HRD for Mtius Prt Authority</t>
  </si>
  <si>
    <t>A Dauhoo(Mrs)</t>
  </si>
  <si>
    <t>Adjt Vch No.</t>
  </si>
  <si>
    <t>LIST OF PROJECTS FINANCED BY EUROPEAN DEVELOPMENT FUND(2002-2003)</t>
  </si>
  <si>
    <t>A Dauhoo ( mrs)</t>
  </si>
  <si>
    <t>4 July, 2003</t>
  </si>
  <si>
    <t>FINANCIAL YEAR 2002 - 2003</t>
  </si>
  <si>
    <t>-</t>
  </si>
  <si>
    <t>FINANCIAL YEAR   2002  -  2003</t>
  </si>
  <si>
    <t>A Dauhoo ( Mrs)</t>
  </si>
  <si>
    <t>7 July,2003</t>
  </si>
  <si>
    <t>Prepared By :</t>
  </si>
  <si>
    <t>FINANCIAL YEAR   2002-  2003</t>
  </si>
  <si>
    <t>8 July,2003</t>
  </si>
  <si>
    <t>FINANCIAL YEAR 2002  -  2003</t>
  </si>
  <si>
    <t>TOTAL</t>
  </si>
  <si>
    <t>FINANCIAL  YEAR 2002  - 2003</t>
  </si>
  <si>
    <t>A Dauhoo (mrs)</t>
  </si>
  <si>
    <t>8 July, 2003</t>
  </si>
  <si>
    <t>FINANCIAL YEAR  2002  -  2003</t>
  </si>
  <si>
    <t>8 July ,2003</t>
  </si>
  <si>
    <t>FINANCIAL YEAR   20002  -  2003</t>
  </si>
  <si>
    <t>08 July, 2003</t>
  </si>
  <si>
    <t>Poverty Alleviation Programme-Wp No 2(July-Aug02)</t>
  </si>
  <si>
    <t>Poverty Alleviation Programme-Wp No 3(Sept 02-Jan03)</t>
  </si>
  <si>
    <t>Poverty Alleviation Programme-Wp No 3(exp Feb-June 03</t>
  </si>
  <si>
    <t>P.O No</t>
  </si>
  <si>
    <t>FINAL GRANT AUGUST 2002</t>
  </si>
  <si>
    <t>FINAL GRANT SEPTEMBER 2002</t>
  </si>
  <si>
    <t>FINAL GRANT OCTOBER 2002</t>
  </si>
  <si>
    <t>FINAL GRANT NOVEMBER 2002</t>
  </si>
  <si>
    <t>FINAL GRANT DECEMBER 2002</t>
  </si>
  <si>
    <t>FINAL GRANT JANUARY 2003</t>
  </si>
  <si>
    <t>FINAL GRANT FEBRUARY 2003</t>
  </si>
  <si>
    <t>FINAL GRANT MARCH 2003</t>
  </si>
  <si>
    <t>FINAL GRANT APRIL 2003</t>
  </si>
  <si>
    <t>FINAL GRANT MAY 2003</t>
  </si>
  <si>
    <t>FINAL GRANT JUNE 2003</t>
  </si>
  <si>
    <t>A.Dauhoo (Mrs)</t>
  </si>
  <si>
    <t>9 July,2003</t>
  </si>
  <si>
    <r>
      <t xml:space="preserve">FINAL GRANT JULY 2002                                                        </t>
    </r>
    <r>
      <rPr>
        <b/>
        <sz val="20"/>
        <color indexed="10"/>
        <rFont val="Arial"/>
        <family val="2"/>
      </rPr>
      <t>Annex   one</t>
    </r>
  </si>
  <si>
    <t>Poverty Alleviation Prog-Wp No 3( exp Sept 02- Jan 03)</t>
  </si>
  <si>
    <t>Poverty Alleviation Prog-Wp No 3( exp Feb -June 03)</t>
  </si>
  <si>
    <t>Reconstruction of Mahebourg Market WP 1</t>
  </si>
  <si>
    <t>Technical Ass Waste water Authority</t>
  </si>
  <si>
    <t>11 August,2003</t>
  </si>
  <si>
    <t>Training Skills</t>
  </si>
  <si>
    <t>TRAINING,sKILLSetc</t>
  </si>
  <si>
    <t>Quality System  Horticultural Export Sector(Consul)</t>
  </si>
  <si>
    <t>Quality System  Horticultural Export Sector(WP2)</t>
  </si>
  <si>
    <t>A.Dauhoo</t>
  </si>
  <si>
    <t>31.10.03</t>
  </si>
  <si>
    <t>Poverty Alleviation Programme-Wp No 4</t>
  </si>
  <si>
    <t>Provisional Grant November 2003</t>
  </si>
  <si>
    <t>Prepared By</t>
  </si>
  <si>
    <t>A Dauhoo</t>
  </si>
  <si>
    <t>09 December,2003</t>
  </si>
  <si>
    <t>Provisional Grant December 2003</t>
  </si>
  <si>
    <t>07 January,2004</t>
  </si>
  <si>
    <t>Poverty Alleviation Programme-Wp No3</t>
  </si>
  <si>
    <t>MFED</t>
  </si>
  <si>
    <t>Provisional Grant February  2004</t>
  </si>
  <si>
    <t>03 March,2004</t>
  </si>
  <si>
    <t xml:space="preserve">Prepared by </t>
  </si>
  <si>
    <t>Senior Finance Officer</t>
  </si>
  <si>
    <t xml:space="preserve">     R.Dhoomun</t>
  </si>
  <si>
    <t>03.06.2004</t>
  </si>
  <si>
    <t>Provisional Grant MAY  2004</t>
  </si>
  <si>
    <t>STATEMENT U</t>
  </si>
  <si>
    <t>Donor Agency</t>
  </si>
  <si>
    <t>Receiving Agency</t>
  </si>
  <si>
    <t>Nature of Aid</t>
  </si>
  <si>
    <t>Amount Received (Rs)</t>
  </si>
  <si>
    <t>Ministry of Local Government</t>
  </si>
  <si>
    <t>Ministry of Rodrigues</t>
  </si>
  <si>
    <t>Ministry of Public Utilities</t>
  </si>
  <si>
    <t>Ministry of Tourism and Leisure</t>
  </si>
  <si>
    <t>Ministry of External Communication</t>
  </si>
  <si>
    <t>Ministry of Finance and Economic Development</t>
  </si>
  <si>
    <t xml:space="preserve">Ministry of Agriculture,Food Technology </t>
  </si>
  <si>
    <t>and Natural Resources</t>
  </si>
  <si>
    <t>and Corporate Affairs</t>
  </si>
  <si>
    <t xml:space="preserve">Ministry of Industry,Financial Services </t>
  </si>
  <si>
    <t>Quality System Horticultural Export Sector ( Consul)</t>
  </si>
  <si>
    <t>Quality System Horticultural Export Sector ( WP 2)</t>
  </si>
  <si>
    <t>Northern Plain Irrigation Pipeline A 5 ( Supervision)</t>
  </si>
  <si>
    <t>Northern Plain Irrigation -Technical Assistance to Support Diver</t>
  </si>
  <si>
    <t>Enhancing Competitiveness of Small/Medium Enterprise (Supervision)</t>
  </si>
  <si>
    <t>Enhancing SMEs Competitiveness Scheme WP 2</t>
  </si>
  <si>
    <t>Northern Plain Irrigation - WP 1</t>
  </si>
  <si>
    <t>Reconstruction of Mahebourg Market ( Supervision)</t>
  </si>
  <si>
    <t>Anti erosion programme in Rodrigues - WP 3</t>
  </si>
  <si>
    <t xml:space="preserve">Anti erosion programme in Rodrigues </t>
  </si>
  <si>
    <t>Human Resource Centre - WP 4</t>
  </si>
  <si>
    <t>Anti erosion programme in Rodrigues - Special</t>
  </si>
  <si>
    <t>Cross Border Initiative Tech Improvement Sch - WP 2</t>
  </si>
  <si>
    <t>Rehabilitation of CHA Estates - Supervision</t>
  </si>
  <si>
    <t>Rehabilitation of CHA Estates - Phase ii ( Works)</t>
  </si>
  <si>
    <t>Technical assistance - Waste Water Authority</t>
  </si>
  <si>
    <t>St Martin Sewerage Plant Extension(Supervision)</t>
  </si>
  <si>
    <t>Feasibility study - West Coast Sewerage Project</t>
  </si>
  <si>
    <t>Development of a Post Grad Aw Prog in Port Management and Shipping Administration</t>
  </si>
  <si>
    <t>Poverty alleviation Programme - WP 4</t>
  </si>
  <si>
    <t>J. VALAYTHEN</t>
  </si>
  <si>
    <t>Accountant-General</t>
  </si>
  <si>
    <t xml:space="preserve">  14 October, 2004</t>
  </si>
  <si>
    <t>European Development Fund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</si>
</sst>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  <numFmt numFmtId="183" formatCode="_ * #,##0.000000_ ;_ * \-#,##0.000000_ ;_ * &quot;-&quot;??_ ;_ @_ 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 Narrow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20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5"/>
      <name val="Arial"/>
      <family val="2"/>
    </font>
    <font>
      <sz val="6"/>
      <name val="Arial"/>
      <family val="2"/>
    </font>
    <font>
      <b/>
      <sz val="7"/>
      <color indexed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3"/>
      <name val="Arial"/>
      <family val="2"/>
    </font>
    <font>
      <sz val="7"/>
      <color indexed="10"/>
      <name val="Arial"/>
      <family val="2"/>
    </font>
    <font>
      <b/>
      <sz val="20"/>
      <color indexed="10"/>
      <name val="Arial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9" fontId="0" fillId="0" borderId="1" xfId="15" applyBorder="1" applyAlignment="1">
      <alignment/>
    </xf>
    <xf numFmtId="179" fontId="0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9" fontId="4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179" fontId="0" fillId="0" borderId="0" xfId="15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179" fontId="4" fillId="0" borderId="1" xfId="15" applyFont="1" applyBorder="1" applyAlignment="1">
      <alignment horizontal="center"/>
    </xf>
    <xf numFmtId="179" fontId="0" fillId="0" borderId="1" xfId="15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2" fillId="0" borderId="0" xfId="15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79" fontId="0" fillId="0" borderId="1" xfId="0" applyNumberFormat="1" applyBorder="1" applyAlignment="1">
      <alignment/>
    </xf>
    <xf numFmtId="179" fontId="12" fillId="0" borderId="0" xfId="15" applyFont="1" applyBorder="1" applyAlignment="1">
      <alignment/>
    </xf>
    <xf numFmtId="179" fontId="0" fillId="0" borderId="0" xfId="15" applyFont="1" applyBorder="1" applyAlignment="1">
      <alignment/>
    </xf>
    <xf numFmtId="0" fontId="2" fillId="0" borderId="0" xfId="0" applyFont="1" applyBorder="1" applyAlignment="1">
      <alignment horizontal="right"/>
    </xf>
    <xf numFmtId="179" fontId="0" fillId="0" borderId="0" xfId="15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79" fontId="13" fillId="0" borderId="0" xfId="15" applyFont="1" applyBorder="1" applyAlignment="1">
      <alignment/>
    </xf>
    <xf numFmtId="0" fontId="13" fillId="0" borderId="0" xfId="0" applyFont="1" applyBorder="1" applyAlignment="1">
      <alignment horizontal="right"/>
    </xf>
    <xf numFmtId="179" fontId="13" fillId="0" borderId="1" xfId="15" applyFont="1" applyBorder="1" applyAlignment="1">
      <alignment/>
    </xf>
    <xf numFmtId="0" fontId="9" fillId="0" borderId="0" xfId="0" applyFont="1" applyBorder="1" applyAlignment="1">
      <alignment/>
    </xf>
    <xf numFmtId="179" fontId="16" fillId="0" borderId="1" xfId="15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9" fontId="2" fillId="0" borderId="0" xfId="15" applyFont="1" applyBorder="1" applyAlignment="1">
      <alignment horizontal="right"/>
    </xf>
    <xf numFmtId="179" fontId="2" fillId="0" borderId="0" xfId="15" applyFont="1" applyBorder="1" applyAlignment="1">
      <alignment horizontal="center"/>
    </xf>
    <xf numFmtId="179" fontId="2" fillId="0" borderId="0" xfId="15" applyFont="1" applyBorder="1" applyAlignment="1">
      <alignment/>
    </xf>
    <xf numFmtId="179" fontId="3" fillId="0" borderId="0" xfId="15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9" fontId="0" fillId="0" borderId="0" xfId="15" applyFont="1" applyBorder="1" applyAlignment="1">
      <alignment horizontal="right"/>
    </xf>
    <xf numFmtId="0" fontId="2" fillId="0" borderId="3" xfId="0" applyFont="1" applyBorder="1" applyAlignment="1">
      <alignment/>
    </xf>
    <xf numFmtId="0" fontId="18" fillId="0" borderId="1" xfId="0" applyFont="1" applyBorder="1" applyAlignment="1">
      <alignment horizontal="center"/>
    </xf>
    <xf numFmtId="179" fontId="13" fillId="0" borderId="0" xfId="15" applyFont="1" applyAlignment="1">
      <alignment/>
    </xf>
    <xf numFmtId="179" fontId="13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179" fontId="4" fillId="0" borderId="5" xfId="15" applyFont="1" applyBorder="1" applyAlignment="1">
      <alignment/>
    </xf>
    <xf numFmtId="179" fontId="4" fillId="0" borderId="6" xfId="15" applyFont="1" applyBorder="1" applyAlignment="1">
      <alignment/>
    </xf>
    <xf numFmtId="179" fontId="1" fillId="0" borderId="6" xfId="15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79" fontId="0" fillId="0" borderId="7" xfId="15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9" fontId="0" fillId="0" borderId="2" xfId="15" applyFont="1" applyBorder="1" applyAlignment="1">
      <alignment/>
    </xf>
    <xf numFmtId="179" fontId="6" fillId="0" borderId="0" xfId="15" applyFont="1" applyBorder="1" applyAlignment="1">
      <alignment/>
    </xf>
    <xf numFmtId="179" fontId="0" fillId="0" borderId="0" xfId="15" applyBorder="1" applyAlignment="1">
      <alignment horizontal="right"/>
    </xf>
    <xf numFmtId="4" fontId="0" fillId="0" borderId="0" xfId="0" applyNumberFormat="1" applyFont="1" applyBorder="1" applyAlignment="1">
      <alignment/>
    </xf>
    <xf numFmtId="179" fontId="6" fillId="0" borderId="0" xfId="15" applyFont="1" applyBorder="1" applyAlignment="1">
      <alignment/>
    </xf>
    <xf numFmtId="0" fontId="2" fillId="0" borderId="0" xfId="0" applyFont="1" applyFill="1" applyBorder="1" applyAlignment="1">
      <alignment horizontal="right"/>
    </xf>
    <xf numFmtId="179" fontId="13" fillId="0" borderId="0" xfId="15" applyFont="1" applyBorder="1" applyAlignment="1">
      <alignment horizontal="right"/>
    </xf>
    <xf numFmtId="179" fontId="19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179" fontId="0" fillId="0" borderId="0" xfId="15" applyBorder="1" applyAlignment="1">
      <alignment/>
    </xf>
    <xf numFmtId="0" fontId="0" fillId="0" borderId="0" xfId="0" applyFont="1" applyBorder="1" applyAlignment="1">
      <alignment horizontal="center"/>
    </xf>
    <xf numFmtId="179" fontId="3" fillId="0" borderId="0" xfId="15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79" fontId="4" fillId="0" borderId="0" xfId="15" applyFont="1" applyBorder="1" applyAlignment="1">
      <alignment/>
    </xf>
    <xf numFmtId="179" fontId="1" fillId="0" borderId="0" xfId="15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15" applyFont="1" applyBorder="1" applyAlignment="1">
      <alignment horizontal="left"/>
    </xf>
    <xf numFmtId="179" fontId="23" fillId="0" borderId="0" xfId="15" applyFont="1" applyBorder="1" applyAlignment="1">
      <alignment/>
    </xf>
    <xf numFmtId="179" fontId="18" fillId="0" borderId="1" xfId="15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8" xfId="0" applyBorder="1" applyAlignment="1">
      <alignment/>
    </xf>
    <xf numFmtId="179" fontId="5" fillId="0" borderId="6" xfId="15" applyFont="1" applyBorder="1" applyAlignment="1">
      <alignment horizontal="center"/>
    </xf>
    <xf numFmtId="179" fontId="13" fillId="0" borderId="3" xfId="15" applyFont="1" applyBorder="1" applyAlignment="1">
      <alignment/>
    </xf>
    <xf numFmtId="179" fontId="5" fillId="0" borderId="9" xfId="15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79" fontId="0" fillId="2" borderId="0" xfId="15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79" fontId="3" fillId="2" borderId="0" xfId="15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9" fontId="0" fillId="0" borderId="0" xfId="15" applyFont="1" applyBorder="1" applyAlignment="1">
      <alignment horizontal="center"/>
    </xf>
    <xf numFmtId="179" fontId="2" fillId="0" borderId="0" xfId="15" applyFont="1" applyBorder="1" applyAlignment="1">
      <alignment horizontal="center"/>
    </xf>
    <xf numFmtId="179" fontId="0" fillId="0" borderId="0" xfId="15" applyNumberFormat="1" applyFont="1" applyBorder="1" applyAlignment="1">
      <alignment/>
    </xf>
    <xf numFmtId="179" fontId="2" fillId="0" borderId="0" xfId="15" applyFont="1" applyBorder="1" applyAlignment="1">
      <alignment horizontal="right"/>
    </xf>
    <xf numFmtId="179" fontId="0" fillId="0" borderId="0" xfId="15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9" fontId="6" fillId="0" borderId="0" xfId="15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9" fontId="15" fillId="0" borderId="0" xfId="15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9" fontId="20" fillId="0" borderId="0" xfId="15" applyFont="1" applyBorder="1" applyAlignment="1">
      <alignment horizontal="center"/>
    </xf>
    <xf numFmtId="0" fontId="0" fillId="0" borderId="0" xfId="0" applyFont="1" applyBorder="1" applyAlignment="1">
      <alignment/>
    </xf>
    <xf numFmtId="179" fontId="0" fillId="0" borderId="0" xfId="15" applyFont="1" applyBorder="1" applyAlignment="1">
      <alignment horizontal="center"/>
    </xf>
    <xf numFmtId="0" fontId="0" fillId="0" borderId="1" xfId="0" applyBorder="1" applyAlignment="1">
      <alignment horizontal="left"/>
    </xf>
    <xf numFmtId="179" fontId="0" fillId="0" borderId="10" xfId="15" applyFont="1" applyBorder="1" applyAlignment="1">
      <alignment/>
    </xf>
    <xf numFmtId="179" fontId="0" fillId="2" borderId="0" xfId="15" applyFont="1" applyFill="1" applyBorder="1" applyAlignment="1">
      <alignment/>
    </xf>
    <xf numFmtId="179" fontId="0" fillId="0" borderId="0" xfId="15" applyFont="1" applyFill="1" applyBorder="1" applyAlignment="1">
      <alignment/>
    </xf>
    <xf numFmtId="179" fontId="13" fillId="0" borderId="2" xfId="15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179" fontId="0" fillId="0" borderId="1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9" fontId="7" fillId="0" borderId="0" xfId="15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79" fontId="0" fillId="0" borderId="1" xfId="15" applyFont="1" applyBorder="1" applyAlignment="1">
      <alignment horizontal="center"/>
    </xf>
    <xf numFmtId="179" fontId="0" fillId="0" borderId="1" xfId="15" applyFont="1" applyFill="1" applyBorder="1" applyAlignment="1">
      <alignment horizontal="center"/>
    </xf>
    <xf numFmtId="179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9" fontId="0" fillId="0" borderId="0" xfId="15" applyAlignment="1">
      <alignment/>
    </xf>
    <xf numFmtId="179" fontId="13" fillId="0" borderId="11" xfId="15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179" fontId="4" fillId="0" borderId="11" xfId="15" applyFont="1" applyBorder="1" applyAlignment="1">
      <alignment/>
    </xf>
    <xf numFmtId="179" fontId="27" fillId="0" borderId="0" xfId="15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179" fontId="30" fillId="0" borderId="0" xfId="15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79" fontId="31" fillId="0" borderId="0" xfId="15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179" fontId="32" fillId="0" borderId="0" xfId="15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1" xfId="0" applyFont="1" applyBorder="1" applyAlignment="1">
      <alignment horizontal="center"/>
    </xf>
    <xf numFmtId="179" fontId="30" fillId="0" borderId="1" xfId="15" applyFont="1" applyBorder="1" applyAlignment="1">
      <alignment horizontal="center"/>
    </xf>
    <xf numFmtId="0" fontId="31" fillId="0" borderId="1" xfId="0" applyFont="1" applyBorder="1" applyAlignment="1">
      <alignment/>
    </xf>
    <xf numFmtId="179" fontId="32" fillId="0" borderId="1" xfId="15" applyFont="1" applyBorder="1" applyAlignment="1">
      <alignment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179" fontId="32" fillId="0" borderId="1" xfId="0" applyNumberFormat="1" applyFont="1" applyBorder="1" applyAlignment="1">
      <alignment/>
    </xf>
    <xf numFmtId="179" fontId="32" fillId="0" borderId="7" xfId="0" applyNumberFormat="1" applyFont="1" applyBorder="1" applyAlignment="1">
      <alignment/>
    </xf>
    <xf numFmtId="179" fontId="32" fillId="0" borderId="11" xfId="15" applyFont="1" applyBorder="1" applyAlignment="1">
      <alignment/>
    </xf>
    <xf numFmtId="0" fontId="29" fillId="0" borderId="4" xfId="0" applyFont="1" applyBorder="1" applyAlignment="1">
      <alignment horizontal="right"/>
    </xf>
    <xf numFmtId="0" fontId="29" fillId="0" borderId="5" xfId="0" applyFont="1" applyBorder="1" applyAlignment="1">
      <alignment/>
    </xf>
    <xf numFmtId="0" fontId="29" fillId="0" borderId="8" xfId="0" applyFont="1" applyBorder="1" applyAlignment="1">
      <alignment/>
    </xf>
    <xf numFmtId="0" fontId="29" fillId="0" borderId="6" xfId="0" applyFont="1" applyBorder="1" applyAlignment="1">
      <alignment/>
    </xf>
    <xf numFmtId="0" fontId="29" fillId="0" borderId="3" xfId="0" applyFont="1" applyBorder="1" applyAlignment="1">
      <alignment/>
    </xf>
    <xf numFmtId="0" fontId="29" fillId="0" borderId="6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179" fontId="0" fillId="0" borderId="1" xfId="15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13" fillId="0" borderId="7" xfId="0" applyFont="1" applyBorder="1" applyAlignment="1">
      <alignment/>
    </xf>
    <xf numFmtId="179" fontId="6" fillId="0" borderId="7" xfId="15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1" xfId="0" applyFont="1" applyBorder="1" applyAlignment="1">
      <alignment/>
    </xf>
    <xf numFmtId="0" fontId="36" fillId="0" borderId="0" xfId="0" applyFont="1" applyBorder="1" applyAlignment="1">
      <alignment/>
    </xf>
    <xf numFmtId="179" fontId="4" fillId="0" borderId="2" xfId="15" applyFont="1" applyBorder="1" applyAlignment="1">
      <alignment/>
    </xf>
    <xf numFmtId="0" fontId="12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79" fontId="13" fillId="0" borderId="12" xfId="15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36" fillId="0" borderId="0" xfId="15" applyFont="1" applyAlignment="1">
      <alignment/>
    </xf>
    <xf numFmtId="179" fontId="4" fillId="0" borderId="13" xfId="0" applyNumberFormat="1" applyFont="1" applyBorder="1" applyAlignment="1">
      <alignment/>
    </xf>
    <xf numFmtId="0" fontId="0" fillId="0" borderId="7" xfId="0" applyBorder="1" applyAlignment="1">
      <alignment/>
    </xf>
    <xf numFmtId="0" fontId="3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36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79" fontId="37" fillId="0" borderId="13" xfId="15" applyFont="1" applyBorder="1" applyAlignment="1">
      <alignment/>
    </xf>
    <xf numFmtId="179" fontId="37" fillId="0" borderId="0" xfId="15" applyFont="1" applyAlignment="1">
      <alignment/>
    </xf>
    <xf numFmtId="0" fontId="12" fillId="0" borderId="1" xfId="0" applyFont="1" applyBorder="1" applyAlignment="1">
      <alignment/>
    </xf>
    <xf numFmtId="179" fontId="2" fillId="0" borderId="5" xfId="15" applyFont="1" applyBorder="1" applyAlignment="1">
      <alignment/>
    </xf>
    <xf numFmtId="0" fontId="2" fillId="0" borderId="8" xfId="0" applyFont="1" applyBorder="1" applyAlignment="1">
      <alignment/>
    </xf>
    <xf numFmtId="179" fontId="2" fillId="0" borderId="6" xfId="15" applyFont="1" applyBorder="1" applyAlignment="1">
      <alignment/>
    </xf>
    <xf numFmtId="179" fontId="1" fillId="0" borderId="9" xfId="15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1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179" fontId="0" fillId="0" borderId="1" xfId="15" applyFill="1" applyBorder="1" applyAlignment="1">
      <alignment/>
    </xf>
    <xf numFmtId="179" fontId="4" fillId="0" borderId="1" xfId="15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Border="1" applyAlignment="1">
      <alignment horizontal="left"/>
    </xf>
    <xf numFmtId="179" fontId="0" fillId="0" borderId="5" xfId="15" applyFont="1" applyBorder="1" applyAlignment="1">
      <alignment/>
    </xf>
    <xf numFmtId="0" fontId="3" fillId="0" borderId="8" xfId="0" applyFont="1" applyBorder="1" applyAlignment="1">
      <alignment horizontal="center"/>
    </xf>
    <xf numFmtId="179" fontId="0" fillId="0" borderId="6" xfId="15" applyFont="1" applyBorder="1" applyAlignment="1">
      <alignment/>
    </xf>
    <xf numFmtId="0" fontId="3" fillId="0" borderId="3" xfId="0" applyFont="1" applyBorder="1" applyAlignment="1">
      <alignment horizontal="center"/>
    </xf>
    <xf numFmtId="179" fontId="3" fillId="0" borderId="1" xfId="15" applyFont="1" applyBorder="1" applyAlignment="1">
      <alignment/>
    </xf>
    <xf numFmtId="179" fontId="5" fillId="0" borderId="1" xfId="15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9" fontId="13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79" fontId="13" fillId="0" borderId="1" xfId="15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9" fontId="0" fillId="0" borderId="11" xfId="15" applyFont="1" applyBorder="1" applyAlignment="1">
      <alignment/>
    </xf>
    <xf numFmtId="0" fontId="13" fillId="0" borderId="7" xfId="0" applyFont="1" applyFill="1" applyBorder="1" applyAlignment="1">
      <alignment/>
    </xf>
    <xf numFmtId="179" fontId="13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179" fontId="13" fillId="0" borderId="2" xfId="0" applyNumberFormat="1" applyFont="1" applyBorder="1" applyAlignment="1">
      <alignment/>
    </xf>
    <xf numFmtId="179" fontId="13" fillId="0" borderId="2" xfId="15" applyFont="1" applyBorder="1" applyAlignment="1">
      <alignment horizontal="center"/>
    </xf>
    <xf numFmtId="179" fontId="13" fillId="0" borderId="14" xfId="0" applyNumberFormat="1" applyFont="1" applyFill="1" applyBorder="1" applyAlignment="1">
      <alignment horizontal="left"/>
    </xf>
    <xf numFmtId="179" fontId="13" fillId="0" borderId="14" xfId="0" applyNumberFormat="1" applyFont="1" applyBorder="1" applyAlignment="1">
      <alignment/>
    </xf>
    <xf numFmtId="179" fontId="13" fillId="0" borderId="14" xfId="15" applyFont="1" applyBorder="1" applyAlignment="1">
      <alignment/>
    </xf>
    <xf numFmtId="0" fontId="2" fillId="0" borderId="7" xfId="0" applyFont="1" applyBorder="1" applyAlignment="1">
      <alignment horizontal="left"/>
    </xf>
    <xf numFmtId="179" fontId="13" fillId="0" borderId="16" xfId="15" applyFont="1" applyBorder="1" applyAlignment="1">
      <alignment/>
    </xf>
    <xf numFmtId="179" fontId="13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79" fontId="6" fillId="0" borderId="11" xfId="15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9" fontId="0" fillId="0" borderId="11" xfId="15" applyFont="1" applyFill="1" applyBorder="1" applyAlignment="1">
      <alignment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179" fontId="13" fillId="0" borderId="17" xfId="0" applyNumberFormat="1" applyFont="1" applyBorder="1" applyAlignment="1">
      <alignment/>
    </xf>
    <xf numFmtId="179" fontId="0" fillId="0" borderId="1" xfId="15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5" fontId="1" fillId="0" borderId="9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79" fontId="8" fillId="0" borderId="0" xfId="15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5" fillId="0" borderId="1" xfId="15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79" fontId="42" fillId="0" borderId="1" xfId="15" applyFont="1" applyFill="1" applyBorder="1" applyAlignment="1">
      <alignment horizontal="left"/>
    </xf>
    <xf numFmtId="179" fontId="41" fillId="0" borderId="1" xfId="15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179" fontId="0" fillId="0" borderId="11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179" fontId="4" fillId="0" borderId="2" xfId="0" applyNumberFormat="1" applyFont="1" applyBorder="1" applyAlignment="1">
      <alignment/>
    </xf>
    <xf numFmtId="179" fontId="0" fillId="0" borderId="7" xfId="0" applyNumberFormat="1" applyBorder="1" applyAlignment="1">
      <alignment/>
    </xf>
    <xf numFmtId="179" fontId="0" fillId="0" borderId="7" xfId="15" applyFont="1" applyBorder="1" applyAlignment="1">
      <alignment/>
    </xf>
    <xf numFmtId="179" fontId="16" fillId="0" borderId="7" xfId="15" applyFont="1" applyBorder="1" applyAlignment="1">
      <alignment/>
    </xf>
    <xf numFmtId="179" fontId="4" fillId="0" borderId="7" xfId="15" applyFont="1" applyBorder="1" applyAlignment="1">
      <alignment/>
    </xf>
    <xf numFmtId="179" fontId="4" fillId="0" borderId="11" xfId="15" applyFont="1" applyBorder="1" applyAlignment="1">
      <alignment horizontal="left"/>
    </xf>
    <xf numFmtId="179" fontId="4" fillId="0" borderId="2" xfId="15" applyFont="1" applyBorder="1" applyAlignment="1">
      <alignment horizontal="left"/>
    </xf>
    <xf numFmtId="179" fontId="0" fillId="0" borderId="11" xfId="15" applyFont="1" applyBorder="1" applyAlignment="1">
      <alignment/>
    </xf>
    <xf numFmtId="179" fontId="0" fillId="0" borderId="2" xfId="15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79" fontId="37" fillId="0" borderId="0" xfId="15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179" fontId="37" fillId="0" borderId="1" xfId="15" applyFont="1" applyBorder="1" applyAlignment="1">
      <alignment horizontal="center"/>
    </xf>
    <xf numFmtId="179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0" xfId="0" applyNumberFormat="1" applyAlignment="1">
      <alignment/>
    </xf>
    <xf numFmtId="179" fontId="43" fillId="0" borderId="0" xfId="15" applyFont="1" applyBorder="1" applyAlignment="1">
      <alignment/>
    </xf>
    <xf numFmtId="0" fontId="4" fillId="0" borderId="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44" fillId="5" borderId="0" xfId="0" applyFont="1" applyFill="1" applyAlignment="1">
      <alignment horizontal="right"/>
    </xf>
    <xf numFmtId="179" fontId="0" fillId="0" borderId="7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wrapText="1"/>
    </xf>
    <xf numFmtId="179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4" fillId="1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179" fontId="24" fillId="0" borderId="0" xfId="15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15" xfId="0" applyFont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5">
      <selection activeCell="C35" sqref="C35"/>
    </sheetView>
  </sheetViews>
  <sheetFormatPr defaultColWidth="9.140625" defaultRowHeight="12.75"/>
  <cols>
    <col min="1" max="1" width="10.57421875" style="43" customWidth="1"/>
    <col min="2" max="2" width="7.7109375" style="22" customWidth="1"/>
    <col min="3" max="3" width="32.57421875" style="22" customWidth="1"/>
    <col min="4" max="4" width="15.8515625" style="22" customWidth="1"/>
    <col min="5" max="5" width="15.7109375" style="98" customWidth="1"/>
    <col min="6" max="6" width="15.57421875" style="98" customWidth="1"/>
    <col min="7" max="7" width="13.57421875" style="22" bestFit="1" customWidth="1"/>
    <col min="8" max="8" width="19.00390625" style="22" bestFit="1" customWidth="1"/>
    <col min="9" max="9" width="18.28125" style="22" bestFit="1" customWidth="1"/>
    <col min="10" max="10" width="15.28125" style="22" bestFit="1" customWidth="1"/>
    <col min="11" max="11" width="12.8515625" style="22" bestFit="1" customWidth="1"/>
    <col min="12" max="12" width="15.28125" style="22" bestFit="1" customWidth="1"/>
    <col min="13" max="16384" width="9.140625" style="22" customWidth="1"/>
  </cols>
  <sheetData>
    <row r="1" spans="1:4" ht="20.25">
      <c r="A1" s="378" t="s">
        <v>94</v>
      </c>
      <c r="B1" s="378"/>
      <c r="C1" s="378"/>
      <c r="D1" s="378"/>
    </row>
    <row r="2" spans="1:6" s="97" customFormat="1" ht="15" customHeight="1">
      <c r="A2" s="67" t="s">
        <v>95</v>
      </c>
      <c r="B2" s="67" t="s">
        <v>96</v>
      </c>
      <c r="C2" s="67" t="s">
        <v>68</v>
      </c>
      <c r="D2" s="67" t="s">
        <v>69</v>
      </c>
      <c r="E2" s="104" t="s">
        <v>70</v>
      </c>
      <c r="F2" s="33" t="s">
        <v>71</v>
      </c>
    </row>
    <row r="3" spans="1:12" ht="12.75">
      <c r="A3" s="7" t="s">
        <v>16</v>
      </c>
      <c r="B3" s="20">
        <v>3821</v>
      </c>
      <c r="C3" s="4" t="s">
        <v>7</v>
      </c>
      <c r="D3" s="10">
        <v>5754430.29</v>
      </c>
      <c r="E3" s="14"/>
      <c r="F3" s="14"/>
      <c r="G3" s="39"/>
      <c r="H3" s="42"/>
      <c r="I3" s="40"/>
      <c r="K3" s="84"/>
      <c r="L3" s="48"/>
    </row>
    <row r="4" spans="1:12" ht="12.75">
      <c r="A4" s="7" t="s">
        <v>16</v>
      </c>
      <c r="B4" s="20">
        <v>3822</v>
      </c>
      <c r="C4" s="4" t="s">
        <v>7</v>
      </c>
      <c r="D4" s="10">
        <v>9480198.74</v>
      </c>
      <c r="E4" s="14"/>
      <c r="F4" s="14"/>
      <c r="G4" s="39"/>
      <c r="H4" s="42"/>
      <c r="I4" s="63"/>
      <c r="K4" s="84"/>
      <c r="L4" s="48"/>
    </row>
    <row r="5" spans="1:12" ht="12.75">
      <c r="A5" s="7"/>
      <c r="B5" s="20"/>
      <c r="C5" s="4"/>
      <c r="D5" s="10"/>
      <c r="E5" s="14">
        <v>15234629.03</v>
      </c>
      <c r="F5" s="14"/>
      <c r="G5" s="39"/>
      <c r="H5" s="42"/>
      <c r="I5" s="63"/>
      <c r="K5" s="84"/>
      <c r="L5" s="48"/>
    </row>
    <row r="6" spans="1:12" ht="12.75">
      <c r="A6" s="7" t="s">
        <v>16</v>
      </c>
      <c r="B6" s="20">
        <v>3837</v>
      </c>
      <c r="C6" s="4" t="s">
        <v>82</v>
      </c>
      <c r="D6" s="10">
        <v>1488869.88</v>
      </c>
      <c r="E6" s="14"/>
      <c r="F6" s="14"/>
      <c r="G6" s="39"/>
      <c r="H6" s="42"/>
      <c r="I6" s="63"/>
      <c r="K6" s="84"/>
      <c r="L6" s="48"/>
    </row>
    <row r="7" spans="1:12" ht="12.75">
      <c r="A7" s="7" t="s">
        <v>16</v>
      </c>
      <c r="B7" s="20">
        <v>3838</v>
      </c>
      <c r="C7" s="4" t="s">
        <v>82</v>
      </c>
      <c r="D7" s="10">
        <v>4464209.63</v>
      </c>
      <c r="E7" s="14"/>
      <c r="F7" s="14"/>
      <c r="G7" s="39"/>
      <c r="H7" s="42"/>
      <c r="I7" s="63"/>
      <c r="K7" s="84"/>
      <c r="L7" s="48"/>
    </row>
    <row r="8" spans="1:12" ht="12.75">
      <c r="A8" s="7"/>
      <c r="B8" s="20"/>
      <c r="C8" s="4"/>
      <c r="D8" s="10"/>
      <c r="E8" s="14">
        <v>5953079.51</v>
      </c>
      <c r="F8" s="14">
        <v>21187708.54</v>
      </c>
      <c r="G8" s="39"/>
      <c r="H8" s="42"/>
      <c r="I8" s="63"/>
      <c r="K8" s="84"/>
      <c r="L8" s="48"/>
    </row>
    <row r="9" spans="1:12" ht="12.75">
      <c r="A9" s="7" t="s">
        <v>27</v>
      </c>
      <c r="B9" s="26">
        <v>3826</v>
      </c>
      <c r="C9" s="32" t="s">
        <v>89</v>
      </c>
      <c r="D9" s="34">
        <v>2890688.45</v>
      </c>
      <c r="E9" s="14"/>
      <c r="F9" s="14"/>
      <c r="G9" s="39"/>
      <c r="H9" s="42"/>
      <c r="I9" s="40"/>
      <c r="K9" s="84"/>
      <c r="L9" s="48"/>
    </row>
    <row r="10" spans="1:12" ht="12.75">
      <c r="A10" s="7" t="s">
        <v>27</v>
      </c>
      <c r="B10" s="26">
        <v>3840</v>
      </c>
      <c r="C10" s="32" t="s">
        <v>89</v>
      </c>
      <c r="D10" s="34">
        <v>819188.47</v>
      </c>
      <c r="E10" s="14"/>
      <c r="F10" s="14"/>
      <c r="G10" s="39"/>
      <c r="H10" s="42"/>
      <c r="I10" s="40"/>
      <c r="K10" s="84"/>
      <c r="L10" s="48"/>
    </row>
    <row r="11" spans="1:12" ht="12.75">
      <c r="A11" s="7"/>
      <c r="B11" s="26"/>
      <c r="C11" s="32"/>
      <c r="D11" s="34"/>
      <c r="E11" s="14">
        <v>3709876.92</v>
      </c>
      <c r="F11" s="14">
        <v>3709876.92</v>
      </c>
      <c r="G11" s="39"/>
      <c r="H11" s="42"/>
      <c r="I11" s="40"/>
      <c r="K11" s="84"/>
      <c r="L11" s="48"/>
    </row>
    <row r="12" spans="1:12" ht="12.75">
      <c r="A12" s="7" t="s">
        <v>17</v>
      </c>
      <c r="B12" s="26">
        <v>3827</v>
      </c>
      <c r="C12" s="4" t="s">
        <v>8</v>
      </c>
      <c r="D12" s="34">
        <v>611666.9</v>
      </c>
      <c r="E12" s="14"/>
      <c r="F12" s="14"/>
      <c r="G12" s="39"/>
      <c r="H12" s="42"/>
      <c r="I12" s="63"/>
      <c r="K12" s="84"/>
      <c r="L12" s="48"/>
    </row>
    <row r="13" spans="1:12" ht="12.75">
      <c r="A13" s="7" t="s">
        <v>17</v>
      </c>
      <c r="B13" s="26">
        <v>3828</v>
      </c>
      <c r="C13" s="4" t="s">
        <v>8</v>
      </c>
      <c r="D13" s="34">
        <v>109718.05</v>
      </c>
      <c r="E13" s="14"/>
      <c r="F13" s="14"/>
      <c r="G13" s="39"/>
      <c r="H13" s="42"/>
      <c r="I13" s="94"/>
      <c r="K13" s="84"/>
      <c r="L13" s="48"/>
    </row>
    <row r="14" spans="1:12" ht="12.75">
      <c r="A14" s="7" t="s">
        <v>17</v>
      </c>
      <c r="B14" s="26">
        <v>3829</v>
      </c>
      <c r="C14" s="4" t="s">
        <v>8</v>
      </c>
      <c r="D14" s="34">
        <v>34848.09</v>
      </c>
      <c r="E14" s="14"/>
      <c r="F14" s="14"/>
      <c r="G14" s="39"/>
      <c r="H14" s="35"/>
      <c r="I14" s="60"/>
      <c r="K14" s="87"/>
      <c r="L14" s="46"/>
    </row>
    <row r="15" spans="1:12" ht="12.75">
      <c r="A15" s="7" t="s">
        <v>17</v>
      </c>
      <c r="B15" s="20">
        <v>3836</v>
      </c>
      <c r="C15" s="31" t="s">
        <v>8</v>
      </c>
      <c r="D15" s="10">
        <v>2278242.91</v>
      </c>
      <c r="E15" s="14"/>
      <c r="F15" s="14"/>
      <c r="G15" s="39"/>
      <c r="H15" s="35"/>
      <c r="I15" s="60"/>
      <c r="K15" s="87"/>
      <c r="L15" s="46"/>
    </row>
    <row r="16" spans="1:12" ht="12.75">
      <c r="A16" s="7"/>
      <c r="B16" s="20"/>
      <c r="C16" s="31"/>
      <c r="D16" s="10"/>
      <c r="E16" s="14">
        <v>3034475.95</v>
      </c>
      <c r="F16" s="14"/>
      <c r="G16" s="39"/>
      <c r="H16" s="35"/>
      <c r="I16" s="60"/>
      <c r="K16" s="87"/>
      <c r="L16" s="46"/>
    </row>
    <row r="17" spans="1:12" ht="12.75">
      <c r="A17" s="7" t="s">
        <v>17</v>
      </c>
      <c r="B17" s="20">
        <v>3830</v>
      </c>
      <c r="C17" s="4" t="s">
        <v>47</v>
      </c>
      <c r="D17" s="10">
        <v>732542.4</v>
      </c>
      <c r="E17" s="14"/>
      <c r="F17" s="14"/>
      <c r="G17" s="39"/>
      <c r="H17" s="35"/>
      <c r="I17" s="61"/>
      <c r="K17" s="87"/>
      <c r="L17" s="46"/>
    </row>
    <row r="18" spans="1:12" ht="12.75">
      <c r="A18" s="7" t="s">
        <v>17</v>
      </c>
      <c r="B18" s="20">
        <v>3831</v>
      </c>
      <c r="C18" s="4" t="s">
        <v>47</v>
      </c>
      <c r="D18" s="10">
        <v>36054.72</v>
      </c>
      <c r="E18" s="14"/>
      <c r="F18" s="14"/>
      <c r="G18" s="39"/>
      <c r="H18" s="35"/>
      <c r="I18" s="60"/>
      <c r="K18" s="87"/>
      <c r="L18" s="46"/>
    </row>
    <row r="19" spans="1:12" ht="12.75">
      <c r="A19" s="3"/>
      <c r="B19" s="3"/>
      <c r="C19" s="3"/>
      <c r="D19" s="44"/>
      <c r="E19" s="14">
        <v>768597.12</v>
      </c>
      <c r="F19" s="14"/>
      <c r="G19" s="39"/>
      <c r="H19" s="35"/>
      <c r="I19" s="60"/>
      <c r="K19" s="87"/>
      <c r="L19" s="46"/>
    </row>
    <row r="20" spans="1:12" ht="12.75">
      <c r="A20" s="7" t="s">
        <v>17</v>
      </c>
      <c r="B20" s="20">
        <v>3839</v>
      </c>
      <c r="C20" s="31" t="s">
        <v>2</v>
      </c>
      <c r="D20" s="10">
        <v>130952.61</v>
      </c>
      <c r="E20" s="14"/>
      <c r="F20" s="14"/>
      <c r="G20" s="39"/>
      <c r="H20" s="35"/>
      <c r="I20" s="60"/>
      <c r="K20" s="87"/>
      <c r="L20" s="46"/>
    </row>
    <row r="21" spans="1:12" ht="12.75">
      <c r="A21" s="7"/>
      <c r="B21" s="20"/>
      <c r="C21" s="31"/>
      <c r="D21" s="10"/>
      <c r="E21" s="14">
        <v>130952.61</v>
      </c>
      <c r="F21" s="14">
        <v>3934025.68</v>
      </c>
      <c r="G21" s="39"/>
      <c r="H21" s="35"/>
      <c r="I21" s="60"/>
      <c r="K21" s="87"/>
      <c r="L21" s="46"/>
    </row>
    <row r="22" spans="1:12" ht="12.75">
      <c r="A22" s="7" t="s">
        <v>33</v>
      </c>
      <c r="B22" s="26">
        <v>3832</v>
      </c>
      <c r="C22" s="4" t="s">
        <v>31</v>
      </c>
      <c r="D22" s="10">
        <v>135144</v>
      </c>
      <c r="E22" s="14"/>
      <c r="F22" s="14"/>
      <c r="G22" s="39"/>
      <c r="H22" s="35"/>
      <c r="I22" s="62"/>
      <c r="K22" s="87"/>
      <c r="L22" s="46"/>
    </row>
    <row r="23" spans="1:12" ht="12.75">
      <c r="A23" s="7" t="s">
        <v>33</v>
      </c>
      <c r="B23" s="26">
        <v>3833</v>
      </c>
      <c r="C23" s="4" t="s">
        <v>31</v>
      </c>
      <c r="D23" s="10">
        <v>1216296</v>
      </c>
      <c r="E23" s="14"/>
      <c r="F23" s="14"/>
      <c r="G23" s="36"/>
      <c r="H23" s="25"/>
      <c r="I23" s="61"/>
      <c r="K23" s="84"/>
      <c r="L23" s="48"/>
    </row>
    <row r="24" spans="1:12" ht="12.75">
      <c r="A24" s="7" t="s">
        <v>33</v>
      </c>
      <c r="B24" s="26">
        <v>3834</v>
      </c>
      <c r="C24" s="4" t="s">
        <v>31</v>
      </c>
      <c r="D24" s="34">
        <v>219970.87</v>
      </c>
      <c r="E24" s="14"/>
      <c r="F24" s="14"/>
      <c r="G24" s="36"/>
      <c r="H24" s="25"/>
      <c r="I24" s="61"/>
      <c r="K24" s="84"/>
      <c r="L24" s="48"/>
    </row>
    <row r="25" spans="1:12" ht="12.75">
      <c r="A25" s="7"/>
      <c r="B25" s="26"/>
      <c r="C25" s="4"/>
      <c r="D25" s="34"/>
      <c r="E25" s="14">
        <v>1571410.87</v>
      </c>
      <c r="F25" s="14">
        <v>1571410.87</v>
      </c>
      <c r="G25" s="36"/>
      <c r="H25" s="25"/>
      <c r="I25" s="61"/>
      <c r="K25" s="84"/>
      <c r="L25" s="48"/>
    </row>
    <row r="26" spans="1:12" ht="12.75">
      <c r="A26" s="7" t="s">
        <v>58</v>
      </c>
      <c r="B26" s="20">
        <v>3835</v>
      </c>
      <c r="C26" s="4" t="s">
        <v>53</v>
      </c>
      <c r="D26" s="10">
        <v>116666.7</v>
      </c>
      <c r="E26" s="14"/>
      <c r="F26" s="14"/>
      <c r="G26" s="39"/>
      <c r="H26" s="35"/>
      <c r="I26" s="60"/>
      <c r="K26" s="84"/>
      <c r="L26" s="48"/>
    </row>
    <row r="27" spans="1:12" ht="12.75">
      <c r="A27" s="3"/>
      <c r="B27" s="3"/>
      <c r="C27" s="3"/>
      <c r="D27" s="3"/>
      <c r="E27" s="14">
        <v>116666.7</v>
      </c>
      <c r="F27" s="14">
        <v>116666.7</v>
      </c>
      <c r="G27" s="39"/>
      <c r="H27" s="35"/>
      <c r="I27" s="40"/>
      <c r="K27" s="84"/>
      <c r="L27" s="48"/>
    </row>
    <row r="28" spans="4:12" s="100" customFormat="1" ht="15">
      <c r="D28" s="69">
        <f>SUM(D3:D27)</f>
        <v>30519688.709999993</v>
      </c>
      <c r="E28" s="54">
        <f>SUM(E3:E27)</f>
        <v>30519688.71</v>
      </c>
      <c r="F28" s="54">
        <f>SUM(F3:F27)</f>
        <v>30519688.71</v>
      </c>
      <c r="G28" s="101"/>
      <c r="I28" s="102"/>
      <c r="K28" s="103"/>
      <c r="L28" s="45"/>
    </row>
    <row r="29" spans="1:12" ht="12.75">
      <c r="A29" s="22"/>
      <c r="G29" s="36"/>
      <c r="H29" s="25"/>
      <c r="I29" s="40"/>
      <c r="K29" s="84"/>
      <c r="L29" s="48"/>
    </row>
    <row r="30" spans="1:12" ht="12.75">
      <c r="A30" s="22"/>
      <c r="D30" s="105" t="s">
        <v>97</v>
      </c>
      <c r="E30" s="71"/>
      <c r="G30" s="38"/>
      <c r="H30" s="35"/>
      <c r="I30" s="60"/>
      <c r="K30" s="84"/>
      <c r="L30" s="48"/>
    </row>
    <row r="31" spans="1:12" ht="12.75">
      <c r="A31" s="22"/>
      <c r="D31" s="106"/>
      <c r="E31" s="72"/>
      <c r="G31" s="36"/>
      <c r="H31" s="25"/>
      <c r="I31" s="63"/>
      <c r="K31" s="84"/>
      <c r="L31" s="48"/>
    </row>
    <row r="32" spans="4:12" ht="12.75">
      <c r="D32" s="106"/>
      <c r="E32" s="107" t="s">
        <v>98</v>
      </c>
      <c r="G32" s="25"/>
      <c r="H32" s="25"/>
      <c r="I32" s="25"/>
      <c r="K32" s="25"/>
      <c r="L32" s="86"/>
    </row>
    <row r="33" spans="4:12" ht="12.75">
      <c r="D33" s="106"/>
      <c r="E33" s="107" t="s">
        <v>73</v>
      </c>
      <c r="G33" s="39"/>
      <c r="H33" s="35"/>
      <c r="I33" s="60"/>
      <c r="K33" s="87"/>
      <c r="L33" s="46"/>
    </row>
    <row r="34" spans="1:12" ht="15">
      <c r="A34" s="50"/>
      <c r="B34" s="50"/>
      <c r="C34" s="50"/>
      <c r="D34" s="108"/>
      <c r="E34" s="109" t="s">
        <v>99</v>
      </c>
      <c r="G34" s="50"/>
      <c r="H34" s="49"/>
      <c r="I34" s="89"/>
      <c r="K34" s="90"/>
      <c r="L34" s="52"/>
    </row>
    <row r="35" spans="1:12" ht="12.75">
      <c r="A35" s="93"/>
      <c r="B35" s="95"/>
      <c r="C35" s="96"/>
      <c r="D35" s="93"/>
      <c r="E35" s="99"/>
      <c r="G35" s="39"/>
      <c r="H35" s="35"/>
      <c r="I35" s="85"/>
      <c r="J35" s="48"/>
      <c r="K35" s="84"/>
      <c r="L35" s="48"/>
    </row>
  </sheetData>
  <mergeCells count="1">
    <mergeCell ref="A1:D1"/>
  </mergeCells>
  <printOptions/>
  <pageMargins left="0.42" right="0.24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I44" sqref="I44"/>
    </sheetView>
  </sheetViews>
  <sheetFormatPr defaultColWidth="9.140625" defaultRowHeight="12.75"/>
  <cols>
    <col min="1" max="1" width="9.00390625" style="0" customWidth="1"/>
    <col min="2" max="2" width="7.00390625" style="0" bestFit="1" customWidth="1"/>
    <col min="4" max="4" width="31.28125" style="0" customWidth="1"/>
    <col min="5" max="5" width="11.7109375" style="0" bestFit="1" customWidth="1"/>
    <col min="6" max="6" width="13.8515625" style="0" bestFit="1" customWidth="1"/>
  </cols>
  <sheetData>
    <row r="1" spans="1:6" ht="36.75" customHeight="1">
      <c r="A1" s="385" t="s">
        <v>212</v>
      </c>
      <c r="B1" s="385"/>
      <c r="C1" s="385"/>
      <c r="D1" s="385"/>
      <c r="E1" s="385"/>
      <c r="F1" s="385"/>
    </row>
    <row r="2" spans="1:6" ht="33.75" customHeight="1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6" ht="12.75">
      <c r="A3" s="4" t="s">
        <v>17</v>
      </c>
      <c r="B3" s="4" t="s">
        <v>59</v>
      </c>
      <c r="C3" s="4">
        <v>3776</v>
      </c>
      <c r="D3" s="4" t="s">
        <v>63</v>
      </c>
      <c r="E3" s="4" t="s">
        <v>64</v>
      </c>
      <c r="F3" s="9">
        <v>2035845.93</v>
      </c>
    </row>
    <row r="4" spans="1:6" ht="12.75">
      <c r="A4" s="4" t="s">
        <v>17</v>
      </c>
      <c r="B4" s="4" t="s">
        <v>59</v>
      </c>
      <c r="C4" s="4">
        <v>3778</v>
      </c>
      <c r="D4" s="4" t="s">
        <v>63</v>
      </c>
      <c r="E4" s="4" t="s">
        <v>64</v>
      </c>
      <c r="F4" s="9">
        <v>2247258.59</v>
      </c>
    </row>
    <row r="5" spans="1:6" ht="12.75">
      <c r="A5" s="4" t="s">
        <v>17</v>
      </c>
      <c r="B5" s="4" t="s">
        <v>59</v>
      </c>
      <c r="C5" s="4">
        <v>3779</v>
      </c>
      <c r="D5" s="4" t="s">
        <v>63</v>
      </c>
      <c r="E5" s="4" t="s">
        <v>64</v>
      </c>
      <c r="F5" s="9">
        <v>1346398.61</v>
      </c>
    </row>
    <row r="6" spans="1:6" ht="12.75">
      <c r="A6" s="4" t="s">
        <v>17</v>
      </c>
      <c r="B6" s="4" t="s">
        <v>61</v>
      </c>
      <c r="C6" s="4">
        <v>3769</v>
      </c>
      <c r="D6" s="4" t="s">
        <v>8</v>
      </c>
      <c r="E6" s="4" t="s">
        <v>30</v>
      </c>
      <c r="F6" s="9">
        <v>775989.55</v>
      </c>
    </row>
    <row r="7" spans="1:6" ht="12.75">
      <c r="A7" s="4" t="s">
        <v>17</v>
      </c>
      <c r="B7" s="4" t="s">
        <v>61</v>
      </c>
      <c r="C7" s="4">
        <v>3770</v>
      </c>
      <c r="D7" s="4" t="s">
        <v>8</v>
      </c>
      <c r="E7" s="4" t="s">
        <v>30</v>
      </c>
      <c r="F7" s="9">
        <v>139193.5</v>
      </c>
    </row>
    <row r="8" spans="1:6" ht="12.75">
      <c r="A8" s="4" t="s">
        <v>17</v>
      </c>
      <c r="B8" s="4" t="s">
        <v>61</v>
      </c>
      <c r="C8" s="4">
        <v>3771</v>
      </c>
      <c r="D8" s="4" t="s">
        <v>8</v>
      </c>
      <c r="E8" s="4" t="s">
        <v>30</v>
      </c>
      <c r="F8" s="9">
        <v>286271.72</v>
      </c>
    </row>
    <row r="9" spans="1:6" ht="12.75">
      <c r="A9" s="4" t="s">
        <v>17</v>
      </c>
      <c r="B9" s="4" t="s">
        <v>61</v>
      </c>
      <c r="C9" s="4">
        <v>3772</v>
      </c>
      <c r="D9" s="4" t="s">
        <v>8</v>
      </c>
      <c r="E9" s="4" t="s">
        <v>30</v>
      </c>
      <c r="F9" s="9">
        <v>116921.79</v>
      </c>
    </row>
    <row r="10" spans="1:6" ht="12.75">
      <c r="A10" s="4" t="s">
        <v>17</v>
      </c>
      <c r="B10" s="4" t="s">
        <v>61</v>
      </c>
      <c r="C10" s="4">
        <v>3773</v>
      </c>
      <c r="D10" s="4" t="s">
        <v>8</v>
      </c>
      <c r="E10" s="4" t="s">
        <v>30</v>
      </c>
      <c r="F10" s="9">
        <v>20972.92</v>
      </c>
    </row>
    <row r="11" spans="1:6" ht="12.75">
      <c r="A11" s="4" t="s">
        <v>17</v>
      </c>
      <c r="B11" s="4" t="s">
        <v>61</v>
      </c>
      <c r="C11" s="4">
        <v>3774</v>
      </c>
      <c r="D11" s="4" t="s">
        <v>8</v>
      </c>
      <c r="E11" s="4" t="s">
        <v>30</v>
      </c>
      <c r="F11" s="9">
        <v>29678.24</v>
      </c>
    </row>
    <row r="12" spans="1:6" ht="12.75">
      <c r="A12" s="4" t="s">
        <v>17</v>
      </c>
      <c r="B12" s="4" t="s">
        <v>84</v>
      </c>
      <c r="C12" s="4">
        <v>3816</v>
      </c>
      <c r="D12" s="4" t="s">
        <v>8</v>
      </c>
      <c r="E12" s="4" t="s">
        <v>30</v>
      </c>
      <c r="F12" s="9">
        <v>873088.2</v>
      </c>
    </row>
    <row r="13" spans="1:6" ht="12.75">
      <c r="A13" s="4" t="s">
        <v>17</v>
      </c>
      <c r="B13" s="4" t="s">
        <v>84</v>
      </c>
      <c r="C13" s="4">
        <v>3817</v>
      </c>
      <c r="D13" s="4" t="s">
        <v>8</v>
      </c>
      <c r="E13" s="4" t="s">
        <v>30</v>
      </c>
      <c r="F13" s="9">
        <v>156610.66</v>
      </c>
    </row>
    <row r="14" spans="1:6" ht="12.75">
      <c r="A14" s="4" t="s">
        <v>17</v>
      </c>
      <c r="B14" s="4" t="s">
        <v>84</v>
      </c>
      <c r="C14" s="4">
        <v>3818</v>
      </c>
      <c r="D14" s="4" t="s">
        <v>8</v>
      </c>
      <c r="E14" s="4" t="s">
        <v>30</v>
      </c>
      <c r="F14" s="9">
        <v>58482.3</v>
      </c>
    </row>
    <row r="15" spans="1:6" ht="12.75">
      <c r="A15" s="4" t="s">
        <v>17</v>
      </c>
      <c r="B15" s="4" t="s">
        <v>84</v>
      </c>
      <c r="C15" s="4">
        <v>3819</v>
      </c>
      <c r="D15" s="4" t="s">
        <v>8</v>
      </c>
      <c r="E15" s="4" t="s">
        <v>30</v>
      </c>
      <c r="F15" s="9">
        <v>331980.76</v>
      </c>
    </row>
    <row r="16" spans="1:6" ht="12.75">
      <c r="A16" s="4" t="s">
        <v>17</v>
      </c>
      <c r="B16" s="4" t="s">
        <v>84</v>
      </c>
      <c r="C16" s="4">
        <v>3820</v>
      </c>
      <c r="D16" s="4" t="s">
        <v>8</v>
      </c>
      <c r="E16" s="4" t="s">
        <v>30</v>
      </c>
      <c r="F16" s="9">
        <v>59549.2</v>
      </c>
    </row>
    <row r="17" spans="1:6" ht="12.75">
      <c r="A17" s="4" t="s">
        <v>17</v>
      </c>
      <c r="B17" s="4" t="s">
        <v>88</v>
      </c>
      <c r="C17" s="4">
        <v>3827</v>
      </c>
      <c r="D17" s="4" t="s">
        <v>8</v>
      </c>
      <c r="E17" s="4" t="s">
        <v>30</v>
      </c>
      <c r="F17" s="9">
        <v>611666.84</v>
      </c>
    </row>
    <row r="18" spans="1:6" ht="12.75">
      <c r="A18" s="4" t="s">
        <v>17</v>
      </c>
      <c r="B18" s="4" t="s">
        <v>88</v>
      </c>
      <c r="C18" s="4">
        <v>3828</v>
      </c>
      <c r="D18" s="4" t="s">
        <v>8</v>
      </c>
      <c r="E18" s="4" t="s">
        <v>30</v>
      </c>
      <c r="F18" s="9">
        <v>109718.05</v>
      </c>
    </row>
    <row r="19" spans="1:6" ht="12.75">
      <c r="A19" s="4" t="s">
        <v>17</v>
      </c>
      <c r="B19" s="4" t="s">
        <v>88</v>
      </c>
      <c r="C19" s="4">
        <v>3829</v>
      </c>
      <c r="D19" s="4" t="s">
        <v>8</v>
      </c>
      <c r="E19" s="4" t="s">
        <v>30</v>
      </c>
      <c r="F19" s="9">
        <v>34848.09</v>
      </c>
    </row>
    <row r="20" spans="1:6" ht="12.75">
      <c r="A20" s="4" t="s">
        <v>17</v>
      </c>
      <c r="B20" s="4" t="s">
        <v>91</v>
      </c>
      <c r="C20" s="4">
        <v>3836</v>
      </c>
      <c r="D20" s="4" t="s">
        <v>8</v>
      </c>
      <c r="E20" s="4" t="s">
        <v>12</v>
      </c>
      <c r="F20" s="9">
        <v>2278242.91</v>
      </c>
    </row>
    <row r="21" spans="1:6" ht="12.75">
      <c r="A21" s="4" t="s">
        <v>17</v>
      </c>
      <c r="B21" s="4" t="s">
        <v>115</v>
      </c>
      <c r="C21" s="4">
        <v>3860</v>
      </c>
      <c r="D21" s="4" t="s">
        <v>8</v>
      </c>
      <c r="E21" s="4" t="s">
        <v>12</v>
      </c>
      <c r="F21" s="9">
        <v>1047194</v>
      </c>
    </row>
    <row r="22" spans="1:6" ht="12.75">
      <c r="A22" s="4" t="s">
        <v>17</v>
      </c>
      <c r="B22" s="4" t="s">
        <v>132</v>
      </c>
      <c r="C22" s="4">
        <v>3885</v>
      </c>
      <c r="D22" s="4" t="s">
        <v>8</v>
      </c>
      <c r="E22" s="4" t="s">
        <v>30</v>
      </c>
      <c r="F22" s="9">
        <v>906456.42</v>
      </c>
    </row>
    <row r="23" spans="1:6" ht="12.75">
      <c r="A23" s="4" t="s">
        <v>17</v>
      </c>
      <c r="B23" s="4" t="s">
        <v>132</v>
      </c>
      <c r="C23" s="4">
        <v>3886</v>
      </c>
      <c r="D23" s="4" t="s">
        <v>8</v>
      </c>
      <c r="E23" s="4" t="s">
        <v>30</v>
      </c>
      <c r="F23" s="9">
        <v>168628.61</v>
      </c>
    </row>
    <row r="24" spans="1:6" ht="12.75">
      <c r="A24" s="4" t="s">
        <v>17</v>
      </c>
      <c r="B24" s="4" t="s">
        <v>132</v>
      </c>
      <c r="C24" s="4">
        <v>3887</v>
      </c>
      <c r="D24" s="4" t="s">
        <v>8</v>
      </c>
      <c r="E24" s="4" t="s">
        <v>30</v>
      </c>
      <c r="F24" s="9">
        <v>37202.71</v>
      </c>
    </row>
    <row r="25" spans="1:6" ht="12.75">
      <c r="A25" s="4" t="s">
        <v>17</v>
      </c>
      <c r="B25" s="4" t="s">
        <v>76</v>
      </c>
      <c r="C25" s="4">
        <v>3796</v>
      </c>
      <c r="D25" s="4" t="s">
        <v>154</v>
      </c>
      <c r="E25" s="4" t="s">
        <v>39</v>
      </c>
      <c r="F25" s="9">
        <v>149891</v>
      </c>
    </row>
    <row r="26" spans="1:6" ht="12.75">
      <c r="A26" s="4" t="s">
        <v>17</v>
      </c>
      <c r="B26" s="4" t="s">
        <v>104</v>
      </c>
      <c r="C26" s="4">
        <v>3850</v>
      </c>
      <c r="D26" s="4" t="s">
        <v>154</v>
      </c>
      <c r="E26" s="4" t="s">
        <v>39</v>
      </c>
      <c r="F26" s="9">
        <v>299782</v>
      </c>
    </row>
    <row r="27" spans="1:6" ht="12.75">
      <c r="A27" s="4" t="s">
        <v>17</v>
      </c>
      <c r="B27" s="4" t="s">
        <v>43</v>
      </c>
      <c r="C27" s="4">
        <v>3893</v>
      </c>
      <c r="D27" s="4" t="s">
        <v>154</v>
      </c>
      <c r="E27" s="4" t="s">
        <v>40</v>
      </c>
      <c r="F27" s="9">
        <v>1120797.74</v>
      </c>
    </row>
    <row r="28" spans="1:6" ht="12.75">
      <c r="A28" s="4" t="s">
        <v>17</v>
      </c>
      <c r="B28" s="4" t="s">
        <v>138</v>
      </c>
      <c r="C28" s="4">
        <v>3895</v>
      </c>
      <c r="D28" s="4" t="s">
        <v>154</v>
      </c>
      <c r="E28" s="4" t="s">
        <v>39</v>
      </c>
      <c r="F28" s="9">
        <v>99928</v>
      </c>
    </row>
    <row r="29" spans="1:6" ht="12.75">
      <c r="A29" s="4" t="s">
        <v>17</v>
      </c>
      <c r="B29" s="4" t="s">
        <v>43</v>
      </c>
      <c r="C29" s="4">
        <v>3896</v>
      </c>
      <c r="D29" s="4" t="s">
        <v>154</v>
      </c>
      <c r="E29" s="4" t="s">
        <v>40</v>
      </c>
      <c r="F29" s="9">
        <v>124528.14</v>
      </c>
    </row>
    <row r="30" spans="1:6" ht="12.75">
      <c r="A30" s="4"/>
      <c r="B30" s="4"/>
      <c r="C30" s="4"/>
      <c r="D30" s="4"/>
      <c r="E30" s="4"/>
      <c r="F30" s="14">
        <f>SUM(F3:F29)</f>
        <v>15467126.48</v>
      </c>
    </row>
    <row r="31" spans="1:6" ht="12.75">
      <c r="A31" s="4" t="s">
        <v>17</v>
      </c>
      <c r="B31" s="4" t="s">
        <v>1</v>
      </c>
      <c r="C31" s="4">
        <v>3806</v>
      </c>
      <c r="D31" s="4" t="s">
        <v>2</v>
      </c>
      <c r="E31" s="4" t="s">
        <v>3</v>
      </c>
      <c r="F31" s="9">
        <v>231837.98</v>
      </c>
    </row>
    <row r="32" spans="1:6" ht="12.75">
      <c r="A32" s="4" t="s">
        <v>17</v>
      </c>
      <c r="B32" s="4" t="s">
        <v>84</v>
      </c>
      <c r="C32" s="4">
        <v>3815</v>
      </c>
      <c r="D32" s="4" t="s">
        <v>2</v>
      </c>
      <c r="E32" s="4" t="s">
        <v>3</v>
      </c>
      <c r="F32" s="9">
        <v>2012500</v>
      </c>
    </row>
    <row r="33" spans="1:6" ht="12.75">
      <c r="A33" s="4" t="s">
        <v>17</v>
      </c>
      <c r="B33" s="4" t="s">
        <v>93</v>
      </c>
      <c r="C33" s="4">
        <v>3839</v>
      </c>
      <c r="D33" s="4" t="s">
        <v>2</v>
      </c>
      <c r="E33" s="4" t="s">
        <v>3</v>
      </c>
      <c r="F33" s="9">
        <v>130952.61</v>
      </c>
    </row>
    <row r="34" spans="1:6" ht="12.75">
      <c r="A34" s="4" t="s">
        <v>17</v>
      </c>
      <c r="B34" s="4" t="s">
        <v>122</v>
      </c>
      <c r="C34" s="4">
        <v>3864</v>
      </c>
      <c r="D34" s="4" t="s">
        <v>2</v>
      </c>
      <c r="E34" s="4" t="s">
        <v>3</v>
      </c>
      <c r="F34" s="9">
        <v>2012500</v>
      </c>
    </row>
    <row r="35" spans="1:6" ht="12.75">
      <c r="A35" s="4"/>
      <c r="B35" s="4"/>
      <c r="C35" s="4"/>
      <c r="D35" s="4"/>
      <c r="E35" s="4"/>
      <c r="F35" s="14">
        <f>SUM(F31:F34)</f>
        <v>4387790.59</v>
      </c>
    </row>
    <row r="36" spans="1:6" ht="12.75">
      <c r="A36" s="4" t="s">
        <v>17</v>
      </c>
      <c r="B36" s="4" t="s">
        <v>57</v>
      </c>
      <c r="C36" s="4">
        <v>3758</v>
      </c>
      <c r="D36" s="4" t="s">
        <v>47</v>
      </c>
      <c r="E36" s="4" t="s">
        <v>48</v>
      </c>
      <c r="F36" s="9">
        <v>265842</v>
      </c>
    </row>
    <row r="37" spans="1:6" ht="12.75">
      <c r="A37" s="4" t="s">
        <v>17</v>
      </c>
      <c r="B37" s="4" t="s">
        <v>88</v>
      </c>
      <c r="C37" s="4">
        <v>3830</v>
      </c>
      <c r="D37" s="4" t="s">
        <v>47</v>
      </c>
      <c r="E37" s="4" t="s">
        <v>48</v>
      </c>
      <c r="F37" s="9">
        <v>732542.4</v>
      </c>
    </row>
    <row r="38" spans="1:6" ht="12.75">
      <c r="A38" s="4" t="s">
        <v>17</v>
      </c>
      <c r="B38" s="4" t="s">
        <v>88</v>
      </c>
      <c r="C38" s="4">
        <v>3831</v>
      </c>
      <c r="D38" s="4" t="s">
        <v>47</v>
      </c>
      <c r="E38" s="4" t="s">
        <v>48</v>
      </c>
      <c r="F38" s="9">
        <v>36054.72</v>
      </c>
    </row>
    <row r="39" spans="1:6" ht="12.75">
      <c r="A39" s="4" t="s">
        <v>17</v>
      </c>
      <c r="B39" s="4" t="s">
        <v>138</v>
      </c>
      <c r="C39" s="4">
        <v>3901</v>
      </c>
      <c r="D39" s="4" t="s">
        <v>47</v>
      </c>
      <c r="E39" s="4" t="s">
        <v>48</v>
      </c>
      <c r="F39" s="9">
        <v>371688.48</v>
      </c>
    </row>
    <row r="40" spans="1:6" ht="12.75">
      <c r="A40" s="4" t="s">
        <v>17</v>
      </c>
      <c r="B40" s="4" t="s">
        <v>138</v>
      </c>
      <c r="C40" s="4">
        <v>3902</v>
      </c>
      <c r="D40" s="4" t="s">
        <v>47</v>
      </c>
      <c r="E40" s="4" t="s">
        <v>48</v>
      </c>
      <c r="F40" s="9">
        <v>95134.23</v>
      </c>
    </row>
    <row r="41" spans="1:6" ht="12.75">
      <c r="A41" s="25"/>
      <c r="B41" s="25"/>
      <c r="C41" s="25"/>
      <c r="D41" s="25"/>
      <c r="E41" s="25"/>
      <c r="F41" s="226">
        <f>SUM(F36:F40)</f>
        <v>1501261.83</v>
      </c>
    </row>
    <row r="42" spans="1:6" ht="17.25" customHeight="1">
      <c r="A42" s="6"/>
      <c r="B42" s="6"/>
      <c r="D42" s="223"/>
      <c r="E42" s="1" t="s">
        <v>213</v>
      </c>
      <c r="F42" s="226">
        <f>SUM(F41,F35,F30)</f>
        <v>21356178.9</v>
      </c>
    </row>
    <row r="44" spans="5:6" ht="12.75">
      <c r="E44" s="245" t="s">
        <v>74</v>
      </c>
      <c r="F44" s="246"/>
    </row>
    <row r="45" spans="5:6" ht="12.75">
      <c r="E45" s="247"/>
      <c r="F45" s="248"/>
    </row>
    <row r="46" spans="5:6" ht="12.75">
      <c r="E46" s="247"/>
      <c r="F46" s="248" t="s">
        <v>199</v>
      </c>
    </row>
    <row r="47" spans="5:6" ht="12.75">
      <c r="E47" s="247"/>
      <c r="F47" s="248" t="s">
        <v>73</v>
      </c>
    </row>
    <row r="48" spans="5:6" ht="12.75">
      <c r="E48" s="249"/>
      <c r="F48" s="272" t="s">
        <v>211</v>
      </c>
    </row>
  </sheetData>
  <mergeCells count="1">
    <mergeCell ref="A1:F1"/>
  </mergeCells>
  <printOptions/>
  <pageMargins left="0.75" right="0.75" top="0.66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9" sqref="E19"/>
    </sheetView>
  </sheetViews>
  <sheetFormatPr defaultColWidth="9.140625" defaultRowHeight="12.75"/>
  <cols>
    <col min="1" max="1" width="12.57421875" style="0" customWidth="1"/>
    <col min="2" max="2" width="11.140625" style="0" customWidth="1"/>
    <col min="3" max="3" width="12.421875" style="0" customWidth="1"/>
    <col min="4" max="4" width="22.140625" style="0" customWidth="1"/>
    <col min="5" max="5" width="14.421875" style="0" customWidth="1"/>
    <col min="6" max="6" width="14.28125" style="0" customWidth="1"/>
  </cols>
  <sheetData>
    <row r="1" spans="1:6" ht="40.5" customHeight="1">
      <c r="A1" s="385" t="s">
        <v>214</v>
      </c>
      <c r="B1" s="385"/>
      <c r="C1" s="385"/>
      <c r="D1" s="385"/>
      <c r="E1" s="385"/>
      <c r="F1" s="385"/>
    </row>
    <row r="2" spans="1:6" ht="27.75" customHeight="1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6" ht="12.75">
      <c r="A3" s="4" t="s">
        <v>14</v>
      </c>
      <c r="B3" s="4" t="s">
        <v>83</v>
      </c>
      <c r="C3" s="3">
        <v>3809</v>
      </c>
      <c r="D3" s="224" t="s">
        <v>14</v>
      </c>
      <c r="E3" s="4" t="s">
        <v>86</v>
      </c>
      <c r="F3" s="9">
        <v>990600</v>
      </c>
    </row>
    <row r="4" spans="1:6" ht="12.75">
      <c r="A4" s="4" t="s">
        <v>52</v>
      </c>
      <c r="B4" s="4" t="s">
        <v>136</v>
      </c>
      <c r="C4" s="3">
        <v>3891</v>
      </c>
      <c r="D4" s="224" t="s">
        <v>50</v>
      </c>
      <c r="E4" s="4" t="s">
        <v>51</v>
      </c>
      <c r="F4" s="9">
        <v>272000</v>
      </c>
    </row>
    <row r="5" spans="1:6" ht="12.75">
      <c r="A5" s="6"/>
      <c r="B5" s="6"/>
      <c r="D5" s="223"/>
      <c r="E5" s="6"/>
      <c r="F5" s="226">
        <f>SUM(F3:F4)</f>
        <v>1262600</v>
      </c>
    </row>
    <row r="7" spans="5:6" ht="12.75">
      <c r="E7" s="245" t="s">
        <v>87</v>
      </c>
      <c r="F7" s="246"/>
    </row>
    <row r="8" spans="5:6" ht="12.75">
      <c r="E8" s="247"/>
      <c r="F8" s="248"/>
    </row>
    <row r="9" spans="5:6" ht="12.75">
      <c r="E9" s="247"/>
      <c r="F9" s="248"/>
    </row>
    <row r="10" spans="5:6" ht="12.75">
      <c r="E10" s="247"/>
      <c r="F10" s="248" t="s">
        <v>215</v>
      </c>
    </row>
    <row r="11" spans="5:6" ht="12.75">
      <c r="E11" s="247"/>
      <c r="F11" s="248" t="s">
        <v>73</v>
      </c>
    </row>
    <row r="12" spans="5:6" ht="12.75">
      <c r="E12" s="249"/>
      <c r="F12" s="272" t="s">
        <v>216</v>
      </c>
    </row>
  </sheetData>
  <mergeCells count="1">
    <mergeCell ref="A1:F1"/>
  </mergeCells>
  <printOptions/>
  <pageMargins left="0.53" right="0.47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7"/>
  <sheetViews>
    <sheetView workbookViewId="0" topLeftCell="A28">
      <selection activeCell="B15" sqref="B15"/>
    </sheetView>
  </sheetViews>
  <sheetFormatPr defaultColWidth="9.140625" defaultRowHeight="12.75"/>
  <cols>
    <col min="1" max="1" width="15.57421875" style="17" customWidth="1"/>
    <col min="2" max="2" width="36.00390625" style="22" customWidth="1"/>
    <col min="3" max="3" width="16.28125" style="22" customWidth="1"/>
    <col min="4" max="4" width="16.57421875" style="17" customWidth="1"/>
    <col min="5" max="5" width="13.8515625" style="22" customWidth="1"/>
    <col min="6" max="16384" width="9.140625" style="22" customWidth="1"/>
  </cols>
  <sheetData>
    <row r="1" spans="1:6" s="260" customFormat="1" ht="35.25" customHeight="1">
      <c r="A1" s="386" t="s">
        <v>201</v>
      </c>
      <c r="B1" s="386"/>
      <c r="C1" s="386"/>
      <c r="D1" s="386"/>
      <c r="E1" s="386"/>
      <c r="F1" s="259"/>
    </row>
    <row r="2" spans="1:5" ht="19.5" customHeight="1">
      <c r="A2" s="13" t="s">
        <v>165</v>
      </c>
      <c r="B2" s="13" t="s">
        <v>166</v>
      </c>
      <c r="C2" s="33" t="s">
        <v>167</v>
      </c>
      <c r="D2" s="33" t="s">
        <v>168</v>
      </c>
      <c r="E2" s="13" t="s">
        <v>200</v>
      </c>
    </row>
    <row r="3" spans="1:6" s="258" customFormat="1" ht="19.5" customHeight="1">
      <c r="A3" s="257" t="s">
        <v>169</v>
      </c>
      <c r="B3" s="111" t="s">
        <v>178</v>
      </c>
      <c r="C3" s="261">
        <v>4326539.12</v>
      </c>
      <c r="D3" s="262"/>
      <c r="E3" s="263"/>
      <c r="F3" s="221"/>
    </row>
    <row r="4" spans="1:6" ht="19.5" customHeight="1">
      <c r="A4" s="19"/>
      <c r="B4" s="111" t="s">
        <v>179</v>
      </c>
      <c r="C4" s="261">
        <v>1331250</v>
      </c>
      <c r="D4" s="262"/>
      <c r="E4" s="263"/>
      <c r="F4" s="221"/>
    </row>
    <row r="5" spans="1:6" ht="19.5" customHeight="1">
      <c r="A5" s="19"/>
      <c r="B5" s="111" t="s">
        <v>180</v>
      </c>
      <c r="C5" s="261">
        <v>229157.47</v>
      </c>
      <c r="D5" s="262"/>
      <c r="E5" s="263"/>
      <c r="F5" s="221"/>
    </row>
    <row r="6" spans="1:6" ht="19.5" customHeight="1">
      <c r="A6" s="19"/>
      <c r="B6" s="111" t="s">
        <v>181</v>
      </c>
      <c r="C6" s="261">
        <v>4288971.95</v>
      </c>
      <c r="D6" s="262"/>
      <c r="E6" s="263"/>
      <c r="F6" s="221"/>
    </row>
    <row r="7" spans="1:6" ht="19.5" customHeight="1">
      <c r="A7" s="19"/>
      <c r="B7" s="111"/>
      <c r="C7" s="262">
        <f>SUM(C3:C6)</f>
        <v>10175918.54</v>
      </c>
      <c r="D7" s="262">
        <f>SUM(C3:C6)</f>
        <v>10175918.54</v>
      </c>
      <c r="E7" s="263"/>
      <c r="F7" s="221"/>
    </row>
    <row r="8" spans="1:6" s="258" customFormat="1" ht="19.5" customHeight="1">
      <c r="A8" s="257" t="s">
        <v>170</v>
      </c>
      <c r="B8" s="111" t="s">
        <v>192</v>
      </c>
      <c r="C8" s="261">
        <v>13798536.12</v>
      </c>
      <c r="D8" s="262"/>
      <c r="E8" s="263"/>
      <c r="F8" s="221"/>
    </row>
    <row r="9" spans="1:6" ht="19.5" customHeight="1">
      <c r="A9" s="19"/>
      <c r="B9" s="111" t="s">
        <v>193</v>
      </c>
      <c r="C9" s="261">
        <v>10230131.45</v>
      </c>
      <c r="D9" s="262"/>
      <c r="E9" s="263"/>
      <c r="F9" s="221"/>
    </row>
    <row r="10" spans="1:6" ht="19.5" customHeight="1">
      <c r="A10" s="19"/>
      <c r="B10" s="111" t="s">
        <v>194</v>
      </c>
      <c r="C10" s="261">
        <v>5940000</v>
      </c>
      <c r="D10" s="262"/>
      <c r="E10" s="263"/>
      <c r="F10" s="221"/>
    </row>
    <row r="11" spans="1:6" ht="19.5" customHeight="1">
      <c r="A11" s="19"/>
      <c r="B11" s="111" t="s">
        <v>195</v>
      </c>
      <c r="C11" s="261">
        <v>29851.24</v>
      </c>
      <c r="D11" s="262"/>
      <c r="E11" s="263"/>
      <c r="F11" s="221"/>
    </row>
    <row r="12" spans="1:6" ht="19.5" customHeight="1">
      <c r="A12" s="19"/>
      <c r="B12" s="111"/>
      <c r="C12" s="262">
        <f>SUM(C8:C11)</f>
        <v>29998518.81</v>
      </c>
      <c r="D12" s="262">
        <f>SUM(C8:C11)</f>
        <v>29998518.81</v>
      </c>
      <c r="E12" s="263"/>
      <c r="F12" s="221"/>
    </row>
    <row r="13" spans="1:6" s="258" customFormat="1" ht="19.5" customHeight="1">
      <c r="A13" s="257" t="s">
        <v>171</v>
      </c>
      <c r="B13" s="111" t="s">
        <v>196</v>
      </c>
      <c r="C13" s="262">
        <v>3076665.42</v>
      </c>
      <c r="D13" s="262">
        <f>SUM(C13)</f>
        <v>3076665.42</v>
      </c>
      <c r="E13" s="263"/>
      <c r="F13" s="221"/>
    </row>
    <row r="14" spans="1:6" ht="19.5" customHeight="1">
      <c r="A14" s="19"/>
      <c r="B14" s="111"/>
      <c r="C14" s="261"/>
      <c r="D14" s="262"/>
      <c r="E14" s="263"/>
      <c r="F14" s="221"/>
    </row>
    <row r="15" spans="1:6" s="258" customFormat="1" ht="19.5" customHeight="1">
      <c r="A15" s="257" t="s">
        <v>172</v>
      </c>
      <c r="B15" s="111" t="s">
        <v>197</v>
      </c>
      <c r="C15" s="261">
        <v>16171195.73</v>
      </c>
      <c r="D15" s="262">
        <f>SUM(C15)</f>
        <v>16171195.73</v>
      </c>
      <c r="E15" s="263"/>
      <c r="F15" s="221"/>
    </row>
    <row r="16" spans="1:6" s="258" customFormat="1" ht="19.5" customHeight="1">
      <c r="A16" s="312"/>
      <c r="B16" s="111"/>
      <c r="C16" s="261"/>
      <c r="D16" s="262"/>
      <c r="E16" s="263"/>
      <c r="F16" s="221"/>
    </row>
    <row r="17" spans="1:6" ht="19.5" customHeight="1">
      <c r="A17" s="257" t="s">
        <v>245</v>
      </c>
      <c r="B17" s="111" t="s">
        <v>198</v>
      </c>
      <c r="C17" s="261">
        <v>2493333.6</v>
      </c>
      <c r="D17" s="262">
        <f>SUM(C17)</f>
        <v>2493333.6</v>
      </c>
      <c r="E17" s="263"/>
      <c r="F17" s="221"/>
    </row>
    <row r="18" spans="1:6" ht="19.5" customHeight="1">
      <c r="A18" s="19"/>
      <c r="B18" s="111"/>
      <c r="C18" s="262"/>
      <c r="D18" s="262"/>
      <c r="E18" s="263"/>
      <c r="F18" s="221"/>
    </row>
    <row r="19" spans="1:6" s="258" customFormat="1" ht="19.5" customHeight="1">
      <c r="A19" s="257" t="s">
        <v>173</v>
      </c>
      <c r="B19" s="111" t="s">
        <v>191</v>
      </c>
      <c r="C19" s="146">
        <v>1262600</v>
      </c>
      <c r="D19" s="262">
        <f>SUM(C19)</f>
        <v>1262600</v>
      </c>
      <c r="E19" s="263"/>
      <c r="F19" s="221"/>
    </row>
    <row r="20" spans="1:6" ht="19.5" customHeight="1">
      <c r="A20" s="19"/>
      <c r="B20" s="111"/>
      <c r="C20" s="146"/>
      <c r="D20" s="262"/>
      <c r="E20" s="263"/>
      <c r="F20" s="221"/>
    </row>
    <row r="21" spans="1:6" s="258" customFormat="1" ht="19.5" customHeight="1">
      <c r="A21" s="257" t="s">
        <v>174</v>
      </c>
      <c r="B21" s="111" t="s">
        <v>188</v>
      </c>
      <c r="C21" s="146">
        <v>15467126.48</v>
      </c>
      <c r="D21" s="262"/>
      <c r="E21" s="263"/>
      <c r="F21" s="221"/>
    </row>
    <row r="22" spans="1:6" ht="19.5" customHeight="1">
      <c r="A22" s="19"/>
      <c r="B22" s="111" t="s">
        <v>189</v>
      </c>
      <c r="C22" s="146">
        <v>4387790.59</v>
      </c>
      <c r="D22" s="262"/>
      <c r="E22" s="263"/>
      <c r="F22" s="221"/>
    </row>
    <row r="23" spans="1:6" ht="19.5" customHeight="1">
      <c r="A23" s="19"/>
      <c r="B23" s="111" t="s">
        <v>190</v>
      </c>
      <c r="C23" s="146">
        <v>1501261.83</v>
      </c>
      <c r="D23" s="262"/>
      <c r="E23" s="263"/>
      <c r="F23" s="221"/>
    </row>
    <row r="24" spans="1:6" ht="19.5" customHeight="1">
      <c r="A24" s="19"/>
      <c r="B24" s="111"/>
      <c r="C24" s="146">
        <f>SUM(C21:C23)</f>
        <v>21356178.9</v>
      </c>
      <c r="D24" s="262">
        <f>SUM(C21:C23)</f>
        <v>21356178.9</v>
      </c>
      <c r="E24" s="263"/>
      <c r="F24" s="221"/>
    </row>
    <row r="25" spans="1:6" s="258" customFormat="1" ht="19.5" customHeight="1">
      <c r="A25" s="257" t="s">
        <v>175</v>
      </c>
      <c r="B25" s="111" t="s">
        <v>182</v>
      </c>
      <c r="C25" s="146">
        <v>1571410.87</v>
      </c>
      <c r="D25" s="262">
        <f>SUM(C25)</f>
        <v>1571410.87</v>
      </c>
      <c r="E25" s="263"/>
      <c r="F25" s="221"/>
    </row>
    <row r="26" spans="1:6" ht="19.5" customHeight="1">
      <c r="A26" s="19"/>
      <c r="B26" s="111"/>
      <c r="C26" s="261"/>
      <c r="D26" s="262"/>
      <c r="E26" s="263"/>
      <c r="F26" s="221"/>
    </row>
    <row r="27" spans="1:6" s="258" customFormat="1" ht="19.5" customHeight="1">
      <c r="A27" s="257" t="s">
        <v>176</v>
      </c>
      <c r="B27" s="111" t="s">
        <v>183</v>
      </c>
      <c r="C27" s="261">
        <v>1052084.9</v>
      </c>
      <c r="D27" s="262"/>
      <c r="E27" s="263"/>
      <c r="F27" s="221"/>
    </row>
    <row r="28" spans="1:5" ht="19.5" customHeight="1">
      <c r="A28" s="19" t="s">
        <v>177</v>
      </c>
      <c r="B28" s="4" t="s">
        <v>184</v>
      </c>
      <c r="C28" s="9">
        <v>50432321.22</v>
      </c>
      <c r="D28" s="14"/>
      <c r="E28" s="3"/>
    </row>
    <row r="29" spans="1:5" ht="19.5" customHeight="1">
      <c r="A29" s="19"/>
      <c r="B29" s="4" t="s">
        <v>185</v>
      </c>
      <c r="C29" s="9">
        <v>3863425</v>
      </c>
      <c r="D29" s="14"/>
      <c r="E29" s="3"/>
    </row>
    <row r="30" spans="1:5" ht="19.5" customHeight="1">
      <c r="A30" s="19"/>
      <c r="B30" s="4" t="s">
        <v>186</v>
      </c>
      <c r="C30" s="9">
        <v>11057912.07</v>
      </c>
      <c r="D30" s="14"/>
      <c r="E30" s="3"/>
    </row>
    <row r="31" spans="1:5" ht="19.5" customHeight="1">
      <c r="A31" s="19"/>
      <c r="B31" s="4" t="s">
        <v>187</v>
      </c>
      <c r="C31" s="9">
        <v>113671976.42</v>
      </c>
      <c r="D31" s="14"/>
      <c r="E31" s="3"/>
    </row>
    <row r="32" spans="1:5" ht="19.5" customHeight="1">
      <c r="A32" s="19"/>
      <c r="B32" s="4"/>
      <c r="C32" s="14">
        <f>SUM(C27:C31)</f>
        <v>180077719.61</v>
      </c>
      <c r="D32" s="14">
        <f>SUM(C27:C31)</f>
        <v>180077719.61</v>
      </c>
      <c r="E32" s="3"/>
    </row>
    <row r="33" spans="1:5" ht="19.5" customHeight="1">
      <c r="A33" s="19"/>
      <c r="B33" s="4"/>
      <c r="C33" s="9"/>
      <c r="D33" s="14"/>
      <c r="E33" s="3"/>
    </row>
    <row r="34" spans="1:5" s="100" customFormat="1" ht="19.5" customHeight="1">
      <c r="A34" s="19"/>
      <c r="B34" s="2" t="s">
        <v>71</v>
      </c>
      <c r="C34" s="54">
        <f>SUM(C7,C12,C13,C15,C17,C19,C24,C25,C32)</f>
        <v>266183541.48000002</v>
      </c>
      <c r="D34" s="54">
        <f>SUM(C34)</f>
        <v>266183541.48000002</v>
      </c>
      <c r="E34" s="252"/>
    </row>
    <row r="35" spans="3:4" ht="12.75">
      <c r="C35" s="92"/>
      <c r="D35" s="98"/>
    </row>
    <row r="36" spans="3:4" ht="12.75">
      <c r="C36" s="70" t="s">
        <v>74</v>
      </c>
      <c r="D36" s="253"/>
    </row>
    <row r="37" spans="3:4" ht="12.75">
      <c r="C37" s="254"/>
      <c r="D37" s="255"/>
    </row>
    <row r="38" spans="3:4" ht="12.75">
      <c r="C38" s="254"/>
      <c r="D38" s="255"/>
    </row>
    <row r="39" spans="3:4" ht="12.75">
      <c r="C39" s="254"/>
      <c r="D39" s="73" t="s">
        <v>199</v>
      </c>
    </row>
    <row r="40" spans="3:4" ht="12.75">
      <c r="C40" s="254"/>
      <c r="D40" s="73" t="s">
        <v>73</v>
      </c>
    </row>
    <row r="41" spans="3:4" ht="12.75">
      <c r="C41" s="66"/>
      <c r="D41" s="256" t="s">
        <v>243</v>
      </c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spans="3:4" ht="12.75">
      <c r="C48" s="92"/>
      <c r="D48" s="98" t="s">
        <v>28</v>
      </c>
    </row>
    <row r="49" spans="3:4" ht="12.75">
      <c r="C49" s="92"/>
      <c r="D49" s="98"/>
    </row>
    <row r="50" spans="3:4" ht="12.75">
      <c r="C50" s="92"/>
      <c r="D50" s="98"/>
    </row>
    <row r="51" spans="3:4" ht="12.75">
      <c r="C51" s="92"/>
      <c r="D51" s="98"/>
    </row>
    <row r="52" spans="3:4" ht="12.75">
      <c r="C52" s="92"/>
      <c r="D52" s="98"/>
    </row>
    <row r="53" spans="3:4" ht="12.75">
      <c r="C53" s="92"/>
      <c r="D53" s="98"/>
    </row>
    <row r="54" spans="3:4" ht="12.75">
      <c r="C54" s="92"/>
      <c r="D54" s="98"/>
    </row>
    <row r="55" spans="3:4" ht="12.75">
      <c r="C55" s="92"/>
      <c r="D55" s="98"/>
    </row>
    <row r="56" spans="3:4" ht="12.75">
      <c r="C56" s="92"/>
      <c r="D56" s="98"/>
    </row>
    <row r="57" spans="3:4" ht="12.75">
      <c r="C57" s="92"/>
      <c r="D57" s="98"/>
    </row>
    <row r="58" spans="3:4" ht="12.75">
      <c r="C58" s="92"/>
      <c r="D58" s="98"/>
    </row>
    <row r="59" spans="3:4" ht="12.75">
      <c r="C59" s="92"/>
      <c r="D59" s="98"/>
    </row>
    <row r="60" spans="3:4" ht="12.75">
      <c r="C60" s="92"/>
      <c r="D60" s="98"/>
    </row>
    <row r="61" spans="3:4" ht="12.75">
      <c r="C61" s="92"/>
      <c r="D61" s="98"/>
    </row>
    <row r="62" spans="3:4" ht="12.75">
      <c r="C62" s="92"/>
      <c r="D62" s="98"/>
    </row>
    <row r="63" spans="3:4" ht="12.75">
      <c r="C63" s="92"/>
      <c r="D63" s="98"/>
    </row>
    <row r="64" spans="3:4" ht="12.75">
      <c r="C64" s="92"/>
      <c r="D64" s="98"/>
    </row>
    <row r="65" spans="3:4" ht="12.75">
      <c r="C65" s="92"/>
      <c r="D65" s="98"/>
    </row>
    <row r="66" spans="3:4" ht="12.75">
      <c r="C66" s="92"/>
      <c r="D66" s="98"/>
    </row>
    <row r="67" spans="3:4" ht="12.75">
      <c r="C67" s="92"/>
      <c r="D67" s="98"/>
    </row>
    <row r="68" spans="3:4" ht="12.75">
      <c r="C68" s="92"/>
      <c r="D68" s="98"/>
    </row>
    <row r="69" spans="3:4" ht="12.75">
      <c r="C69" s="92"/>
      <c r="D69" s="98"/>
    </row>
    <row r="70" spans="3:4" ht="12.75">
      <c r="C70" s="92"/>
      <c r="D70" s="98"/>
    </row>
    <row r="71" spans="3:4" ht="12.75">
      <c r="C71" s="92"/>
      <c r="D71" s="98"/>
    </row>
    <row r="72" spans="3:4" ht="12.75">
      <c r="C72" s="92"/>
      <c r="D72" s="98"/>
    </row>
    <row r="73" spans="3:4" ht="12.75">
      <c r="C73" s="92"/>
      <c r="D73" s="98"/>
    </row>
    <row r="74" spans="3:4" ht="12.75">
      <c r="C74" s="92"/>
      <c r="D74" s="98"/>
    </row>
    <row r="75" spans="3:4" ht="12.75">
      <c r="C75" s="92"/>
      <c r="D75" s="98"/>
    </row>
    <row r="76" spans="3:4" ht="12.75">
      <c r="C76" s="92"/>
      <c r="D76" s="98"/>
    </row>
    <row r="77" spans="3:4" ht="12.75">
      <c r="C77" s="92"/>
      <c r="D77" s="98"/>
    </row>
    <row r="78" spans="3:4" ht="12.75">
      <c r="C78" s="92"/>
      <c r="D78" s="98"/>
    </row>
    <row r="79" spans="3:4" ht="12.75">
      <c r="C79" s="92"/>
      <c r="D79" s="98"/>
    </row>
    <row r="80" spans="3:4" ht="12.75">
      <c r="C80" s="92"/>
      <c r="D80" s="98"/>
    </row>
    <row r="81" spans="3:4" ht="12.75">
      <c r="C81" s="92"/>
      <c r="D81" s="98"/>
    </row>
    <row r="82" spans="3:4" ht="12.75">
      <c r="C82" s="92"/>
      <c r="D82" s="98"/>
    </row>
    <row r="83" spans="3:4" ht="12.75">
      <c r="C83" s="92"/>
      <c r="D83" s="98"/>
    </row>
    <row r="84" spans="3:4" ht="12.75">
      <c r="C84" s="92"/>
      <c r="D84" s="98"/>
    </row>
    <row r="85" spans="3:4" ht="12.75">
      <c r="C85" s="92"/>
      <c r="D85" s="98"/>
    </row>
    <row r="86" spans="3:4" ht="12.75">
      <c r="C86" s="92"/>
      <c r="D86" s="98"/>
    </row>
    <row r="87" spans="3:4" ht="12.75">
      <c r="C87" s="92"/>
      <c r="D87" s="98"/>
    </row>
    <row r="88" spans="3:4" ht="12.75">
      <c r="C88" s="92"/>
      <c r="D88" s="98"/>
    </row>
    <row r="89" spans="3:4" ht="12.75">
      <c r="C89" s="92"/>
      <c r="D89" s="98"/>
    </row>
    <row r="90" spans="3:4" ht="12.75">
      <c r="C90" s="92"/>
      <c r="D90" s="98"/>
    </row>
    <row r="91" spans="3:4" ht="12.75">
      <c r="C91" s="92"/>
      <c r="D91" s="98"/>
    </row>
    <row r="92" spans="3:4" ht="12.75">
      <c r="C92" s="92"/>
      <c r="D92" s="98"/>
    </row>
    <row r="93" spans="3:4" ht="12.75">
      <c r="C93" s="92"/>
      <c r="D93" s="98"/>
    </row>
    <row r="94" spans="3:4" ht="12.75">
      <c r="C94" s="92"/>
      <c r="D94" s="98"/>
    </row>
    <row r="95" spans="3:4" ht="12.75">
      <c r="C95" s="92"/>
      <c r="D95" s="98"/>
    </row>
    <row r="96" spans="3:4" ht="12.75">
      <c r="C96" s="92"/>
      <c r="D96" s="98"/>
    </row>
    <row r="97" spans="3:4" ht="12.75">
      <c r="C97" s="92"/>
      <c r="D97" s="98"/>
    </row>
    <row r="98" spans="3:4" ht="12.75">
      <c r="C98" s="92"/>
      <c r="D98" s="98"/>
    </row>
    <row r="99" spans="3:4" ht="12.75">
      <c r="C99" s="92"/>
      <c r="D99" s="98"/>
    </row>
    <row r="100" spans="3:4" ht="12.75">
      <c r="C100" s="92"/>
      <c r="D100" s="98"/>
    </row>
    <row r="101" spans="3:4" ht="12.75">
      <c r="C101" s="92"/>
      <c r="D101" s="98"/>
    </row>
    <row r="102" spans="3:4" ht="12.75">
      <c r="C102" s="92"/>
      <c r="D102" s="98"/>
    </row>
    <row r="103" spans="3:4" ht="12.75">
      <c r="C103" s="92"/>
      <c r="D103" s="98"/>
    </row>
    <row r="104" spans="3:4" ht="12.75">
      <c r="C104" s="92"/>
      <c r="D104" s="98"/>
    </row>
    <row r="105" spans="3:4" ht="12.75">
      <c r="C105" s="92"/>
      <c r="D105" s="98"/>
    </row>
    <row r="106" spans="3:4" ht="12.75">
      <c r="C106" s="92"/>
      <c r="D106" s="98"/>
    </row>
    <row r="107" spans="3:4" ht="12.75">
      <c r="C107" s="92"/>
      <c r="D107" s="98"/>
    </row>
    <row r="108" spans="3:4" ht="12.75">
      <c r="C108" s="92"/>
      <c r="D108" s="98"/>
    </row>
    <row r="109" spans="3:4" ht="12.75">
      <c r="C109" s="92"/>
      <c r="D109" s="98"/>
    </row>
    <row r="110" spans="3:4" ht="12.75">
      <c r="C110" s="92"/>
      <c r="D110" s="98"/>
    </row>
    <row r="111" spans="3:4" ht="12.75">
      <c r="C111" s="92"/>
      <c r="D111" s="98"/>
    </row>
    <row r="112" spans="3:4" ht="12.75">
      <c r="C112" s="92"/>
      <c r="D112" s="98"/>
    </row>
    <row r="113" spans="3:4" ht="12.75">
      <c r="C113" s="92"/>
      <c r="D113" s="98"/>
    </row>
    <row r="114" spans="3:4" ht="12.75">
      <c r="C114" s="92"/>
      <c r="D114" s="98"/>
    </row>
    <row r="115" spans="3:4" ht="12.75">
      <c r="C115" s="92"/>
      <c r="D115" s="98"/>
    </row>
    <row r="116" spans="3:4" ht="12.75">
      <c r="C116" s="92"/>
      <c r="D116" s="98"/>
    </row>
    <row r="117" spans="3:4" ht="12.75">
      <c r="C117" s="92"/>
      <c r="D117" s="98"/>
    </row>
    <row r="118" spans="3:4" ht="12.75">
      <c r="C118" s="92"/>
      <c r="D118" s="98"/>
    </row>
    <row r="119" spans="3:4" ht="12.75">
      <c r="C119" s="92"/>
      <c r="D119" s="98"/>
    </row>
    <row r="120" spans="3:4" ht="12.75">
      <c r="C120" s="92"/>
      <c r="D120" s="98"/>
    </row>
    <row r="121" spans="3:4" ht="12.75">
      <c r="C121" s="92"/>
      <c r="D121" s="98"/>
    </row>
    <row r="122" spans="3:4" ht="12.75">
      <c r="C122" s="92"/>
      <c r="D122" s="98"/>
    </row>
    <row r="123" spans="3:4" ht="12.75">
      <c r="C123" s="92"/>
      <c r="D123" s="98"/>
    </row>
    <row r="124" spans="3:4" ht="12.75">
      <c r="C124" s="92"/>
      <c r="D124" s="98"/>
    </row>
    <row r="125" spans="3:4" ht="12.75">
      <c r="C125" s="92"/>
      <c r="D125" s="98"/>
    </row>
    <row r="126" spans="3:4" ht="12.75">
      <c r="C126" s="92"/>
      <c r="D126" s="98"/>
    </row>
    <row r="127" spans="3:4" ht="12.75">
      <c r="C127" s="92"/>
      <c r="D127" s="98"/>
    </row>
    <row r="128" spans="3:4" ht="12.75">
      <c r="C128" s="92"/>
      <c r="D128" s="98"/>
    </row>
    <row r="129" spans="3:4" ht="12.75">
      <c r="C129" s="92"/>
      <c r="D129" s="98"/>
    </row>
    <row r="130" spans="3:4" ht="12.75">
      <c r="C130" s="92"/>
      <c r="D130" s="98"/>
    </row>
    <row r="131" spans="3:4" ht="12.75">
      <c r="C131" s="92"/>
      <c r="D131" s="98"/>
    </row>
    <row r="132" spans="3:4" ht="12.75">
      <c r="C132" s="92"/>
      <c r="D132" s="98"/>
    </row>
    <row r="133" spans="3:4" ht="12.75">
      <c r="C133" s="92"/>
      <c r="D133" s="98"/>
    </row>
    <row r="134" spans="3:4" ht="12.75">
      <c r="C134" s="92"/>
      <c r="D134" s="98"/>
    </row>
    <row r="135" spans="3:4" ht="12.75">
      <c r="C135" s="92"/>
      <c r="D135" s="98"/>
    </row>
    <row r="136" spans="3:4" ht="12.75">
      <c r="C136" s="92"/>
      <c r="D136" s="98"/>
    </row>
    <row r="137" spans="3:4" ht="12.75">
      <c r="C137" s="92"/>
      <c r="D137" s="98"/>
    </row>
    <row r="138" spans="3:4" ht="12.75">
      <c r="C138" s="92"/>
      <c r="D138" s="98"/>
    </row>
    <row r="139" spans="3:4" ht="12.75">
      <c r="C139" s="92"/>
      <c r="D139" s="98"/>
    </row>
    <row r="140" spans="3:4" ht="12.75">
      <c r="C140" s="92"/>
      <c r="D140" s="98"/>
    </row>
    <row r="141" spans="3:4" ht="12.75">
      <c r="C141" s="92"/>
      <c r="D141" s="98"/>
    </row>
    <row r="142" spans="3:4" ht="12.75">
      <c r="C142" s="92"/>
      <c r="D142" s="98"/>
    </row>
    <row r="143" spans="3:4" ht="12.75">
      <c r="C143" s="92"/>
      <c r="D143" s="98"/>
    </row>
    <row r="144" spans="3:4" ht="12.75">
      <c r="C144" s="92"/>
      <c r="D144" s="98"/>
    </row>
    <row r="145" spans="3:4" ht="12.75">
      <c r="C145" s="92"/>
      <c r="D145" s="98"/>
    </row>
    <row r="146" spans="3:4" ht="12.75">
      <c r="C146" s="92"/>
      <c r="D146" s="98"/>
    </row>
    <row r="147" spans="3:4" ht="12.75">
      <c r="C147" s="92"/>
      <c r="D147" s="98"/>
    </row>
    <row r="148" spans="3:4" ht="12.75">
      <c r="C148" s="92"/>
      <c r="D148" s="98"/>
    </row>
    <row r="149" spans="3:4" ht="12.75">
      <c r="C149" s="92"/>
      <c r="D149" s="98"/>
    </row>
    <row r="150" spans="3:4" ht="12.75">
      <c r="C150" s="92"/>
      <c r="D150" s="98"/>
    </row>
    <row r="151" spans="3:4" ht="12.75">
      <c r="C151" s="92"/>
      <c r="D151" s="98"/>
    </row>
    <row r="152" spans="3:4" ht="12.75">
      <c r="C152" s="92"/>
      <c r="D152" s="98"/>
    </row>
    <row r="153" spans="3:4" ht="12.75">
      <c r="C153" s="92"/>
      <c r="D153" s="98"/>
    </row>
    <row r="154" spans="3:4" ht="12.75">
      <c r="C154" s="92"/>
      <c r="D154" s="98"/>
    </row>
    <row r="155" spans="3:4" ht="12.75">
      <c r="C155" s="92"/>
      <c r="D155" s="98"/>
    </row>
    <row r="156" spans="3:4" ht="12.75">
      <c r="C156" s="92"/>
      <c r="D156" s="98"/>
    </row>
    <row r="157" spans="3:4" ht="12.75">
      <c r="C157" s="92"/>
      <c r="D157" s="98"/>
    </row>
    <row r="158" spans="3:4" ht="12.75">
      <c r="C158" s="92"/>
      <c r="D158" s="98"/>
    </row>
    <row r="159" spans="3:4" ht="12.75">
      <c r="C159" s="92"/>
      <c r="D159" s="98"/>
    </row>
    <row r="160" spans="3:4" ht="12.75">
      <c r="C160" s="92"/>
      <c r="D160" s="98"/>
    </row>
    <row r="161" spans="3:4" ht="12.75">
      <c r="C161" s="92"/>
      <c r="D161" s="98"/>
    </row>
    <row r="162" spans="3:4" ht="12.75">
      <c r="C162" s="92"/>
      <c r="D162" s="98"/>
    </row>
    <row r="163" spans="3:4" ht="12.75">
      <c r="C163" s="92"/>
      <c r="D163" s="98"/>
    </row>
    <row r="164" spans="3:4" ht="12.75">
      <c r="C164" s="92"/>
      <c r="D164" s="98"/>
    </row>
    <row r="165" spans="3:4" ht="12.75">
      <c r="C165" s="92"/>
      <c r="D165" s="98"/>
    </row>
    <row r="166" spans="3:4" ht="12.75">
      <c r="C166" s="92"/>
      <c r="D166" s="98"/>
    </row>
    <row r="167" spans="3:4" ht="12.75">
      <c r="C167" s="92"/>
      <c r="D167" s="98"/>
    </row>
    <row r="168" spans="3:4" ht="12.75">
      <c r="C168" s="92"/>
      <c r="D168" s="98"/>
    </row>
    <row r="169" spans="3:4" ht="12.75">
      <c r="C169" s="92"/>
      <c r="D169" s="98"/>
    </row>
    <row r="170" spans="3:4" ht="12.75">
      <c r="C170" s="92"/>
      <c r="D170" s="98"/>
    </row>
    <row r="171" spans="3:4" ht="12.75">
      <c r="C171" s="92"/>
      <c r="D171" s="98"/>
    </row>
    <row r="172" spans="3:4" ht="12.75">
      <c r="C172" s="92"/>
      <c r="D172" s="98"/>
    </row>
    <row r="173" spans="3:4" ht="12.75">
      <c r="C173" s="92"/>
      <c r="D173" s="98"/>
    </row>
    <row r="174" spans="3:4" ht="12.75">
      <c r="C174" s="92"/>
      <c r="D174" s="98"/>
    </row>
    <row r="175" spans="3:4" ht="12.75">
      <c r="C175" s="92"/>
      <c r="D175" s="98"/>
    </row>
    <row r="176" spans="3:4" ht="12.75">
      <c r="C176" s="92"/>
      <c r="D176" s="98"/>
    </row>
    <row r="177" spans="3:4" ht="12.75">
      <c r="C177" s="92"/>
      <c r="D177" s="98"/>
    </row>
    <row r="178" spans="3:4" ht="12.75">
      <c r="C178" s="92"/>
      <c r="D178" s="98"/>
    </row>
    <row r="179" spans="3:4" ht="12.75">
      <c r="C179" s="92"/>
      <c r="D179" s="98"/>
    </row>
    <row r="180" spans="3:4" ht="12.75">
      <c r="C180" s="92"/>
      <c r="D180" s="98"/>
    </row>
    <row r="181" spans="3:4" ht="12.75">
      <c r="C181" s="92"/>
      <c r="D181" s="98"/>
    </row>
    <row r="182" spans="3:4" ht="12.75">
      <c r="C182" s="92"/>
      <c r="D182" s="98"/>
    </row>
    <row r="183" spans="3:4" ht="12.75">
      <c r="C183" s="92"/>
      <c r="D183" s="98"/>
    </row>
    <row r="184" spans="3:4" ht="12.75">
      <c r="C184" s="92"/>
      <c r="D184" s="98"/>
    </row>
    <row r="185" spans="3:4" ht="12.75">
      <c r="C185" s="92"/>
      <c r="D185" s="98"/>
    </row>
    <row r="186" spans="3:4" ht="12.75">
      <c r="C186" s="92"/>
      <c r="D186" s="98"/>
    </row>
    <row r="187" spans="3:4" ht="12.75">
      <c r="C187" s="92"/>
      <c r="D187" s="98"/>
    </row>
    <row r="188" spans="3:4" ht="12.75">
      <c r="C188" s="92"/>
      <c r="D188" s="98"/>
    </row>
    <row r="189" spans="3:4" ht="12.75">
      <c r="C189" s="92"/>
      <c r="D189" s="98"/>
    </row>
    <row r="190" spans="3:4" ht="12.75">
      <c r="C190" s="92"/>
      <c r="D190" s="98"/>
    </row>
    <row r="191" spans="3:4" ht="12.75">
      <c r="C191" s="92"/>
      <c r="D191" s="98"/>
    </row>
    <row r="192" spans="3:4" ht="12.75">
      <c r="C192" s="92"/>
      <c r="D192" s="98"/>
    </row>
    <row r="193" spans="3:4" ht="12.75">
      <c r="C193" s="92"/>
      <c r="D193" s="98"/>
    </row>
    <row r="194" spans="3:4" ht="12.75">
      <c r="C194" s="92"/>
      <c r="D194" s="98"/>
    </row>
    <row r="195" spans="3:4" ht="12.75">
      <c r="C195" s="92"/>
      <c r="D195" s="98"/>
    </row>
    <row r="196" spans="3:4" ht="12.75">
      <c r="C196" s="92"/>
      <c r="D196" s="98"/>
    </row>
    <row r="197" spans="3:4" ht="12.75">
      <c r="C197" s="92"/>
      <c r="D197" s="98"/>
    </row>
    <row r="198" spans="3:4" ht="12.75">
      <c r="C198" s="92"/>
      <c r="D198" s="98"/>
    </row>
    <row r="199" spans="3:4" ht="12.75">
      <c r="C199" s="92"/>
      <c r="D199" s="98"/>
    </row>
    <row r="200" spans="3:4" ht="12.75">
      <c r="C200" s="92"/>
      <c r="D200" s="98"/>
    </row>
    <row r="201" spans="3:4" ht="12.75">
      <c r="C201" s="92"/>
      <c r="D201" s="98"/>
    </row>
    <row r="202" spans="3:4" ht="12.75">
      <c r="C202" s="92"/>
      <c r="D202" s="98"/>
    </row>
    <row r="203" spans="3:4" ht="12.75">
      <c r="C203" s="92"/>
      <c r="D203" s="98"/>
    </row>
    <row r="204" spans="3:4" ht="12.75">
      <c r="C204" s="92"/>
      <c r="D204" s="98"/>
    </row>
    <row r="205" spans="3:4" ht="12.75">
      <c r="C205" s="92"/>
      <c r="D205" s="98"/>
    </row>
    <row r="206" spans="3:4" ht="12.75">
      <c r="C206" s="92"/>
      <c r="D206" s="98"/>
    </row>
    <row r="207" spans="3:4" ht="12.75">
      <c r="C207" s="92"/>
      <c r="D207" s="98"/>
    </row>
    <row r="208" spans="3:4" ht="12.75">
      <c r="C208" s="92"/>
      <c r="D208" s="98"/>
    </row>
    <row r="209" spans="3:4" ht="12.75">
      <c r="C209" s="92"/>
      <c r="D209" s="98"/>
    </row>
    <row r="210" spans="3:4" ht="12.75">
      <c r="C210" s="92"/>
      <c r="D210" s="98"/>
    </row>
    <row r="211" spans="3:4" ht="12.75">
      <c r="C211" s="92"/>
      <c r="D211" s="98"/>
    </row>
    <row r="212" spans="3:4" ht="12.75">
      <c r="C212" s="92"/>
      <c r="D212" s="98"/>
    </row>
    <row r="213" spans="3:4" ht="12.75">
      <c r="C213" s="92"/>
      <c r="D213" s="98"/>
    </row>
    <row r="214" spans="3:4" ht="12.75">
      <c r="C214" s="92"/>
      <c r="D214" s="98"/>
    </row>
    <row r="215" spans="3:4" ht="12.75">
      <c r="C215" s="92"/>
      <c r="D215" s="98"/>
    </row>
    <row r="216" spans="3:4" ht="12.75">
      <c r="C216" s="92"/>
      <c r="D216" s="98"/>
    </row>
    <row r="217" spans="3:4" ht="12.75">
      <c r="C217" s="92"/>
      <c r="D217" s="98"/>
    </row>
    <row r="218" spans="3:4" ht="12.75">
      <c r="C218" s="92"/>
      <c r="D218" s="98"/>
    </row>
    <row r="219" spans="3:4" ht="12.75">
      <c r="C219" s="92"/>
      <c r="D219" s="98"/>
    </row>
    <row r="220" spans="3:4" ht="12.75">
      <c r="C220" s="92"/>
      <c r="D220" s="98"/>
    </row>
    <row r="221" spans="3:4" ht="12.75">
      <c r="C221" s="92"/>
      <c r="D221" s="98"/>
    </row>
    <row r="222" spans="3:4" ht="12.75">
      <c r="C222" s="92"/>
      <c r="D222" s="98"/>
    </row>
    <row r="223" spans="3:4" ht="12.75">
      <c r="C223" s="92"/>
      <c r="D223" s="98"/>
    </row>
    <row r="224" spans="3:4" ht="12.75">
      <c r="C224" s="92"/>
      <c r="D224" s="98"/>
    </row>
    <row r="225" spans="3:4" ht="12.75">
      <c r="C225" s="92"/>
      <c r="D225" s="98"/>
    </row>
    <row r="226" spans="3:4" ht="12.75">
      <c r="C226" s="92"/>
      <c r="D226" s="98"/>
    </row>
    <row r="227" spans="3:4" ht="12.75">
      <c r="C227" s="92"/>
      <c r="D227" s="98"/>
    </row>
    <row r="228" spans="3:4" ht="12.75">
      <c r="C228" s="92"/>
      <c r="D228" s="98"/>
    </row>
    <row r="229" spans="3:4" ht="12.75">
      <c r="C229" s="92"/>
      <c r="D229" s="98"/>
    </row>
    <row r="230" spans="3:4" ht="12.75">
      <c r="C230" s="92"/>
      <c r="D230" s="98"/>
    </row>
    <row r="231" spans="3:4" ht="12.75">
      <c r="C231" s="92"/>
      <c r="D231" s="98"/>
    </row>
    <row r="232" spans="3:4" ht="12.75">
      <c r="C232" s="92"/>
      <c r="D232" s="98"/>
    </row>
    <row r="233" spans="3:4" ht="12.75">
      <c r="C233" s="92"/>
      <c r="D233" s="98"/>
    </row>
    <row r="234" spans="3:4" ht="12.75">
      <c r="C234" s="92"/>
      <c r="D234" s="98"/>
    </row>
    <row r="235" spans="3:4" ht="12.75">
      <c r="C235" s="92"/>
      <c r="D235" s="98"/>
    </row>
    <row r="236" spans="3:4" ht="12.75">
      <c r="C236" s="92"/>
      <c r="D236" s="98"/>
    </row>
    <row r="237" spans="3:4" ht="12.75">
      <c r="C237" s="92"/>
      <c r="D237" s="98"/>
    </row>
    <row r="238" spans="3:4" ht="12.75">
      <c r="C238" s="92"/>
      <c r="D238" s="98"/>
    </row>
    <row r="239" spans="3:4" ht="12.75">
      <c r="C239" s="92"/>
      <c r="D239" s="98"/>
    </row>
    <row r="240" spans="3:4" ht="12.75">
      <c r="C240" s="92"/>
      <c r="D240" s="98"/>
    </row>
    <row r="241" spans="3:4" ht="12.75">
      <c r="C241" s="92"/>
      <c r="D241" s="98"/>
    </row>
    <row r="242" spans="3:4" ht="12.75">
      <c r="C242" s="92"/>
      <c r="D242" s="98"/>
    </row>
    <row r="243" spans="3:4" ht="12.75">
      <c r="C243" s="92"/>
      <c r="D243" s="98"/>
    </row>
    <row r="244" spans="3:4" ht="12.75">
      <c r="C244" s="92"/>
      <c r="D244" s="98"/>
    </row>
    <row r="245" spans="3:4" ht="12.75">
      <c r="C245" s="92"/>
      <c r="D245" s="98"/>
    </row>
    <row r="246" spans="3:4" ht="12.75">
      <c r="C246" s="92"/>
      <c r="D246" s="98"/>
    </row>
    <row r="247" spans="3:4" ht="12.75">
      <c r="C247" s="92"/>
      <c r="D247" s="98"/>
    </row>
    <row r="248" spans="3:4" ht="12.75">
      <c r="C248" s="92"/>
      <c r="D248" s="98"/>
    </row>
    <row r="249" spans="3:4" ht="12.75">
      <c r="C249" s="92"/>
      <c r="D249" s="98"/>
    </row>
    <row r="250" spans="3:4" ht="12.75">
      <c r="C250" s="92"/>
      <c r="D250" s="98"/>
    </row>
    <row r="251" spans="3:4" ht="12.75">
      <c r="C251" s="92"/>
      <c r="D251" s="98"/>
    </row>
    <row r="252" spans="3:4" ht="12.75">
      <c r="C252" s="92"/>
      <c r="D252" s="98"/>
    </row>
    <row r="253" spans="3:4" ht="12.75">
      <c r="C253" s="92"/>
      <c r="D253" s="98"/>
    </row>
    <row r="254" spans="3:4" ht="12.75">
      <c r="C254" s="92"/>
      <c r="D254" s="98"/>
    </row>
    <row r="255" spans="3:4" ht="12.75">
      <c r="C255" s="92"/>
      <c r="D255" s="98"/>
    </row>
    <row r="256" spans="3:4" ht="12.75">
      <c r="C256" s="92"/>
      <c r="D256" s="98"/>
    </row>
    <row r="257" spans="3:4" ht="12.75">
      <c r="C257" s="92"/>
      <c r="D257" s="98"/>
    </row>
    <row r="258" spans="3:4" ht="12.75">
      <c r="C258" s="92"/>
      <c r="D258" s="98"/>
    </row>
    <row r="259" spans="3:4" ht="12.75">
      <c r="C259" s="92"/>
      <c r="D259" s="98"/>
    </row>
    <row r="260" spans="3:4" ht="12.75">
      <c r="C260" s="92"/>
      <c r="D260" s="98"/>
    </row>
    <row r="261" spans="3:4" ht="12.75">
      <c r="C261" s="92"/>
      <c r="D261" s="98"/>
    </row>
    <row r="262" spans="3:4" ht="12.75">
      <c r="C262" s="92"/>
      <c r="D262" s="98"/>
    </row>
    <row r="263" spans="3:4" ht="12.75">
      <c r="C263" s="92"/>
      <c r="D263" s="98"/>
    </row>
    <row r="264" spans="3:4" ht="12.75">
      <c r="C264" s="92"/>
      <c r="D264" s="98"/>
    </row>
    <row r="265" spans="3:4" ht="12.75">
      <c r="C265" s="92"/>
      <c r="D265" s="98"/>
    </row>
    <row r="266" spans="3:4" ht="12.75">
      <c r="C266" s="92"/>
      <c r="D266" s="98"/>
    </row>
    <row r="267" spans="3:4" ht="12.75">
      <c r="C267" s="92"/>
      <c r="D267" s="98"/>
    </row>
    <row r="268" spans="3:4" ht="12.75">
      <c r="C268" s="92"/>
      <c r="D268" s="98"/>
    </row>
    <row r="269" spans="3:4" ht="12.75">
      <c r="C269" s="92"/>
      <c r="D269" s="98"/>
    </row>
    <row r="270" spans="3:4" ht="12.75">
      <c r="C270" s="92"/>
      <c r="D270" s="98"/>
    </row>
    <row r="271" spans="3:4" ht="12.75">
      <c r="C271" s="92"/>
      <c r="D271" s="98"/>
    </row>
    <row r="272" spans="3:4" ht="12.75">
      <c r="C272" s="92"/>
      <c r="D272" s="98"/>
    </row>
    <row r="273" spans="3:4" ht="12.75">
      <c r="C273" s="92"/>
      <c r="D273" s="98"/>
    </row>
    <row r="274" spans="3:4" ht="12.75">
      <c r="C274" s="92"/>
      <c r="D274" s="98"/>
    </row>
    <row r="275" spans="3:4" ht="12.75">
      <c r="C275" s="92"/>
      <c r="D275" s="98"/>
    </row>
    <row r="276" spans="3:4" ht="12.75">
      <c r="C276" s="92"/>
      <c r="D276" s="98"/>
    </row>
    <row r="277" spans="3:4" ht="12.75">
      <c r="C277" s="92"/>
      <c r="D277" s="98"/>
    </row>
    <row r="278" spans="3:4" ht="12.75">
      <c r="C278" s="92"/>
      <c r="D278" s="98"/>
    </row>
    <row r="279" spans="3:4" ht="12.75">
      <c r="C279" s="92"/>
      <c r="D279" s="98"/>
    </row>
    <row r="280" spans="3:4" ht="12.75">
      <c r="C280" s="92"/>
      <c r="D280" s="98"/>
    </row>
    <row r="281" spans="3:4" ht="12.75">
      <c r="C281" s="92"/>
      <c r="D281" s="98"/>
    </row>
    <row r="282" spans="3:4" ht="12.75">
      <c r="C282" s="92"/>
      <c r="D282" s="98"/>
    </row>
    <row r="283" spans="3:4" ht="12.75">
      <c r="C283" s="92"/>
      <c r="D283" s="98"/>
    </row>
    <row r="284" spans="3:4" ht="12.75">
      <c r="C284" s="92"/>
      <c r="D284" s="98"/>
    </row>
    <row r="285" spans="3:4" ht="12.75">
      <c r="C285" s="92"/>
      <c r="D285" s="98"/>
    </row>
    <row r="286" spans="3:4" ht="12.75">
      <c r="C286" s="92"/>
      <c r="D286" s="98"/>
    </row>
    <row r="287" spans="3:4" ht="12.75">
      <c r="C287" s="92"/>
      <c r="D287" s="98"/>
    </row>
    <row r="288" spans="3:4" ht="12.75">
      <c r="C288" s="92"/>
      <c r="D288" s="98"/>
    </row>
    <row r="289" spans="3:4" ht="12.75">
      <c r="C289" s="92"/>
      <c r="D289" s="98"/>
    </row>
    <row r="290" spans="3:4" ht="12.75">
      <c r="C290" s="92"/>
      <c r="D290" s="98"/>
    </row>
    <row r="291" spans="3:4" ht="12.75">
      <c r="C291" s="92"/>
      <c r="D291" s="98"/>
    </row>
    <row r="292" spans="3:4" ht="12.75">
      <c r="C292" s="92"/>
      <c r="D292" s="98"/>
    </row>
    <row r="293" spans="3:4" ht="12.75">
      <c r="C293" s="92"/>
      <c r="D293" s="98"/>
    </row>
    <row r="294" spans="3:4" ht="12.75">
      <c r="C294" s="92"/>
      <c r="D294" s="98"/>
    </row>
    <row r="295" spans="3:4" ht="12.75">
      <c r="C295" s="92"/>
      <c r="D295" s="98"/>
    </row>
    <row r="296" spans="3:4" ht="12.75">
      <c r="C296" s="92"/>
      <c r="D296" s="98"/>
    </row>
    <row r="297" spans="3:4" ht="12.75">
      <c r="C297" s="92"/>
      <c r="D297" s="98"/>
    </row>
    <row r="298" spans="3:4" ht="12.75">
      <c r="C298" s="92"/>
      <c r="D298" s="98"/>
    </row>
    <row r="299" spans="3:4" ht="12.75">
      <c r="C299" s="92"/>
      <c r="D299" s="98"/>
    </row>
    <row r="300" spans="3:4" ht="12.75">
      <c r="C300" s="92"/>
      <c r="D300" s="98"/>
    </row>
    <row r="301" spans="3:4" ht="12.75">
      <c r="C301" s="92"/>
      <c r="D301" s="98"/>
    </row>
    <row r="302" spans="3:4" ht="12.75">
      <c r="C302" s="92"/>
      <c r="D302" s="98"/>
    </row>
    <row r="303" spans="3:4" ht="12.75">
      <c r="C303" s="92"/>
      <c r="D303" s="98"/>
    </row>
    <row r="304" spans="3:4" ht="12.75">
      <c r="C304" s="92"/>
      <c r="D304" s="98"/>
    </row>
    <row r="305" spans="3:4" ht="12.75">
      <c r="C305" s="92"/>
      <c r="D305" s="98"/>
    </row>
    <row r="306" spans="3:4" ht="12.75">
      <c r="C306" s="92"/>
      <c r="D306" s="98"/>
    </row>
    <row r="307" spans="3:4" ht="12.75">
      <c r="C307" s="92"/>
      <c r="D307" s="98"/>
    </row>
    <row r="308" spans="3:4" ht="12.75">
      <c r="C308" s="92"/>
      <c r="D308" s="98"/>
    </row>
    <row r="309" spans="3:4" ht="12.75">
      <c r="C309" s="92"/>
      <c r="D309" s="98"/>
    </row>
    <row r="310" spans="3:4" ht="12.75">
      <c r="C310" s="92"/>
      <c r="D310" s="98"/>
    </row>
    <row r="311" spans="3:4" ht="12.75">
      <c r="C311" s="92"/>
      <c r="D311" s="98"/>
    </row>
    <row r="312" spans="3:4" ht="12.75">
      <c r="C312" s="92"/>
      <c r="D312" s="98"/>
    </row>
    <row r="313" spans="3:4" ht="12.75">
      <c r="C313" s="92"/>
      <c r="D313" s="98"/>
    </row>
    <row r="314" spans="3:4" ht="12.75">
      <c r="C314" s="92"/>
      <c r="D314" s="98"/>
    </row>
    <row r="315" spans="3:4" ht="12.75">
      <c r="C315" s="92"/>
      <c r="D315" s="98"/>
    </row>
    <row r="316" spans="3:4" ht="12.75">
      <c r="C316" s="92"/>
      <c r="D316" s="98"/>
    </row>
    <row r="317" spans="3:4" ht="12.75">
      <c r="C317" s="92"/>
      <c r="D317" s="98"/>
    </row>
    <row r="318" spans="3:4" ht="12.75">
      <c r="C318" s="92"/>
      <c r="D318" s="98"/>
    </row>
    <row r="319" spans="3:4" ht="12.75">
      <c r="C319" s="92"/>
      <c r="D319" s="98"/>
    </row>
    <row r="320" spans="3:4" ht="12.75">
      <c r="C320" s="92"/>
      <c r="D320" s="98"/>
    </row>
    <row r="321" spans="3:4" ht="12.75">
      <c r="C321" s="92"/>
      <c r="D321" s="98"/>
    </row>
    <row r="322" spans="3:4" ht="12.75">
      <c r="C322" s="92"/>
      <c r="D322" s="98"/>
    </row>
    <row r="323" spans="3:4" ht="12.75">
      <c r="C323" s="92"/>
      <c r="D323" s="98"/>
    </row>
    <row r="324" spans="3:4" ht="12.75">
      <c r="C324" s="92"/>
      <c r="D324" s="98"/>
    </row>
    <row r="325" spans="3:4" ht="12.75">
      <c r="C325" s="92"/>
      <c r="D325" s="98"/>
    </row>
    <row r="326" spans="3:4" ht="12.75">
      <c r="C326" s="92"/>
      <c r="D326" s="98"/>
    </row>
    <row r="327" spans="3:4" ht="12.75">
      <c r="C327" s="92"/>
      <c r="D327" s="98"/>
    </row>
    <row r="328" spans="3:4" ht="12.75">
      <c r="C328" s="92"/>
      <c r="D328" s="98"/>
    </row>
    <row r="329" spans="3:4" ht="12.75">
      <c r="C329" s="92"/>
      <c r="D329" s="98"/>
    </row>
    <row r="330" spans="3:4" ht="12.75">
      <c r="C330" s="92"/>
      <c r="D330" s="98"/>
    </row>
    <row r="331" spans="3:4" ht="12.75">
      <c r="C331" s="92"/>
      <c r="D331" s="98"/>
    </row>
    <row r="332" spans="3:4" ht="12.75">
      <c r="C332" s="92"/>
      <c r="D332" s="98"/>
    </row>
    <row r="333" spans="3:4" ht="12.75">
      <c r="C333" s="92"/>
      <c r="D333" s="98"/>
    </row>
    <row r="334" spans="3:4" ht="12.75">
      <c r="C334" s="92"/>
      <c r="D334" s="98"/>
    </row>
    <row r="335" spans="3:4" ht="12.75">
      <c r="C335" s="92"/>
      <c r="D335" s="98"/>
    </row>
    <row r="336" spans="3:4" ht="12.75">
      <c r="C336" s="92"/>
      <c r="D336" s="98"/>
    </row>
    <row r="337" spans="3:4" ht="12.75">
      <c r="C337" s="92"/>
      <c r="D337" s="98"/>
    </row>
    <row r="338" spans="3:4" ht="12.75">
      <c r="C338" s="92"/>
      <c r="D338" s="98"/>
    </row>
    <row r="339" spans="3:4" ht="12.75">
      <c r="C339" s="92"/>
      <c r="D339" s="98"/>
    </row>
    <row r="340" spans="3:4" ht="12.75">
      <c r="C340" s="92"/>
      <c r="D340" s="98"/>
    </row>
    <row r="341" spans="3:4" ht="12.75">
      <c r="C341" s="92"/>
      <c r="D341" s="98"/>
    </row>
    <row r="342" spans="3:4" ht="12.75">
      <c r="C342" s="92"/>
      <c r="D342" s="98"/>
    </row>
    <row r="343" spans="3:4" ht="12.75">
      <c r="C343" s="92"/>
      <c r="D343" s="98"/>
    </row>
    <row r="344" spans="3:4" ht="12.75">
      <c r="C344" s="92"/>
      <c r="D344" s="98"/>
    </row>
    <row r="345" spans="3:4" ht="12.75">
      <c r="C345" s="92"/>
      <c r="D345" s="98"/>
    </row>
    <row r="346" spans="3:4" ht="12.75">
      <c r="C346" s="92"/>
      <c r="D346" s="98"/>
    </row>
    <row r="347" spans="3:4" ht="12.75">
      <c r="C347" s="92"/>
      <c r="D347" s="98"/>
    </row>
    <row r="348" spans="3:4" ht="12.75">
      <c r="C348" s="92"/>
      <c r="D348" s="98"/>
    </row>
    <row r="349" spans="3:4" ht="12.75">
      <c r="C349" s="92"/>
      <c r="D349" s="98"/>
    </row>
    <row r="350" spans="3:4" ht="12.75">
      <c r="C350" s="92"/>
      <c r="D350" s="98"/>
    </row>
    <row r="351" spans="3:4" ht="12.75">
      <c r="C351" s="92"/>
      <c r="D351" s="98"/>
    </row>
    <row r="352" spans="3:4" ht="12.75">
      <c r="C352" s="92"/>
      <c r="D352" s="98"/>
    </row>
    <row r="353" spans="3:4" ht="12.75">
      <c r="C353" s="92"/>
      <c r="D353" s="98"/>
    </row>
    <row r="354" spans="3:4" ht="12.75">
      <c r="C354" s="92"/>
      <c r="D354" s="98"/>
    </row>
    <row r="355" spans="3:4" ht="12.75">
      <c r="C355" s="92"/>
      <c r="D355" s="98"/>
    </row>
    <row r="356" spans="3:4" ht="12.75">
      <c r="C356" s="92"/>
      <c r="D356" s="98"/>
    </row>
    <row r="357" spans="3:4" ht="12.75">
      <c r="C357" s="92"/>
      <c r="D357" s="98"/>
    </row>
    <row r="358" spans="3:4" ht="12.75">
      <c r="C358" s="92"/>
      <c r="D358" s="98"/>
    </row>
    <row r="359" spans="3:4" ht="12.75">
      <c r="C359" s="92"/>
      <c r="D359" s="98"/>
    </row>
    <row r="360" spans="3:4" ht="12.75">
      <c r="C360" s="92"/>
      <c r="D360" s="98"/>
    </row>
    <row r="361" spans="3:4" ht="12.75">
      <c r="C361" s="92"/>
      <c r="D361" s="98"/>
    </row>
    <row r="362" spans="3:4" ht="12.75">
      <c r="C362" s="92"/>
      <c r="D362" s="98"/>
    </row>
    <row r="363" spans="3:4" ht="12.75">
      <c r="C363" s="92"/>
      <c r="D363" s="98"/>
    </row>
    <row r="364" spans="3:4" ht="12.75">
      <c r="C364" s="92"/>
      <c r="D364" s="98"/>
    </row>
    <row r="365" spans="3:4" ht="12.75">
      <c r="C365" s="92"/>
      <c r="D365" s="98"/>
    </row>
    <row r="366" spans="3:4" ht="12.75">
      <c r="C366" s="92"/>
      <c r="D366" s="98"/>
    </row>
    <row r="367" spans="3:4" ht="12.75">
      <c r="C367" s="92"/>
      <c r="D367" s="98"/>
    </row>
    <row r="368" spans="3:4" ht="12.75">
      <c r="C368" s="92"/>
      <c r="D368" s="98"/>
    </row>
    <row r="369" spans="3:4" ht="12.75">
      <c r="C369" s="92"/>
      <c r="D369" s="98"/>
    </row>
    <row r="370" spans="3:4" ht="12.75">
      <c r="C370" s="92"/>
      <c r="D370" s="98"/>
    </row>
    <row r="371" spans="3:4" ht="12.75">
      <c r="C371" s="92"/>
      <c r="D371" s="98"/>
    </row>
    <row r="372" spans="3:4" ht="12.75">
      <c r="C372" s="92"/>
      <c r="D372" s="98"/>
    </row>
    <row r="373" spans="3:4" ht="12.75">
      <c r="C373" s="92"/>
      <c r="D373" s="98"/>
    </row>
    <row r="374" spans="3:4" ht="12.75">
      <c r="C374" s="92"/>
      <c r="D374" s="98"/>
    </row>
    <row r="375" spans="3:4" ht="12.75">
      <c r="C375" s="92"/>
      <c r="D375" s="98"/>
    </row>
    <row r="376" spans="3:4" ht="12.75">
      <c r="C376" s="92"/>
      <c r="D376" s="98"/>
    </row>
    <row r="377" spans="3:4" ht="12.75">
      <c r="C377" s="92"/>
      <c r="D377" s="98"/>
    </row>
    <row r="378" spans="3:4" ht="12.75">
      <c r="C378" s="92"/>
      <c r="D378" s="98"/>
    </row>
    <row r="379" spans="3:4" ht="12.75">
      <c r="C379" s="92"/>
      <c r="D379" s="98"/>
    </row>
    <row r="380" spans="3:4" ht="12.75">
      <c r="C380" s="92"/>
      <c r="D380" s="98"/>
    </row>
    <row r="381" spans="3:4" ht="12.75">
      <c r="C381" s="92"/>
      <c r="D381" s="98"/>
    </row>
    <row r="382" spans="3:4" ht="12.75">
      <c r="C382" s="92"/>
      <c r="D382" s="98"/>
    </row>
    <row r="383" spans="3:4" ht="12.75">
      <c r="C383" s="92"/>
      <c r="D383" s="98"/>
    </row>
    <row r="384" spans="3:4" ht="12.75">
      <c r="C384" s="92"/>
      <c r="D384" s="98"/>
    </row>
    <row r="385" spans="3:4" ht="12.75">
      <c r="C385" s="92"/>
      <c r="D385" s="98"/>
    </row>
    <row r="386" spans="3:4" ht="12.75">
      <c r="C386" s="92"/>
      <c r="D386" s="98"/>
    </row>
    <row r="387" spans="3:4" ht="12.75">
      <c r="C387" s="92"/>
      <c r="D387" s="98"/>
    </row>
    <row r="388" spans="3:4" ht="12.75">
      <c r="C388" s="92"/>
      <c r="D388" s="98"/>
    </row>
    <row r="389" spans="3:4" ht="12.75">
      <c r="C389" s="92"/>
      <c r="D389" s="98"/>
    </row>
    <row r="390" spans="3:4" ht="12.75">
      <c r="C390" s="92"/>
      <c r="D390" s="98"/>
    </row>
    <row r="391" spans="3:4" ht="12.75">
      <c r="C391" s="92"/>
      <c r="D391" s="98"/>
    </row>
    <row r="392" spans="3:4" ht="12.75">
      <c r="C392" s="92"/>
      <c r="D392" s="98"/>
    </row>
    <row r="393" spans="3:4" ht="12.75">
      <c r="C393" s="92"/>
      <c r="D393" s="98"/>
    </row>
    <row r="394" spans="3:4" ht="12.75">
      <c r="C394" s="92"/>
      <c r="D394" s="98"/>
    </row>
    <row r="395" spans="3:4" ht="12.75">
      <c r="C395" s="92"/>
      <c r="D395" s="98"/>
    </row>
    <row r="396" spans="3:4" ht="12.75">
      <c r="C396" s="92"/>
      <c r="D396" s="98"/>
    </row>
    <row r="397" spans="3:4" ht="12.75">
      <c r="C397" s="92"/>
      <c r="D397" s="98"/>
    </row>
    <row r="398" spans="3:4" ht="12.75">
      <c r="C398" s="92"/>
      <c r="D398" s="98"/>
    </row>
    <row r="399" spans="3:4" ht="12.75">
      <c r="C399" s="92"/>
      <c r="D399" s="98"/>
    </row>
    <row r="400" spans="3:4" ht="12.75">
      <c r="C400" s="92"/>
      <c r="D400" s="98"/>
    </row>
    <row r="401" spans="3:4" ht="12.75">
      <c r="C401" s="92"/>
      <c r="D401" s="98"/>
    </row>
    <row r="402" spans="3:4" ht="12.75">
      <c r="C402" s="92"/>
      <c r="D402" s="98"/>
    </row>
    <row r="403" spans="3:4" ht="12.75">
      <c r="C403" s="92"/>
      <c r="D403" s="98"/>
    </row>
    <row r="404" spans="3:4" ht="12.75">
      <c r="C404" s="92"/>
      <c r="D404" s="98"/>
    </row>
    <row r="405" spans="3:4" ht="12.75">
      <c r="C405" s="92"/>
      <c r="D405" s="98"/>
    </row>
    <row r="406" spans="3:4" ht="12.75">
      <c r="C406" s="92"/>
      <c r="D406" s="98"/>
    </row>
    <row r="407" spans="3:4" ht="12.75">
      <c r="C407" s="92"/>
      <c r="D407" s="98"/>
    </row>
    <row r="408" spans="3:4" ht="12.75">
      <c r="C408" s="92"/>
      <c r="D408" s="98"/>
    </row>
    <row r="409" spans="3:4" ht="12.75">
      <c r="C409" s="92"/>
      <c r="D409" s="98"/>
    </row>
    <row r="410" spans="3:4" ht="12.75">
      <c r="C410" s="92"/>
      <c r="D410" s="98"/>
    </row>
    <row r="411" spans="3:4" ht="12.75">
      <c r="C411" s="92"/>
      <c r="D411" s="98"/>
    </row>
    <row r="412" spans="3:4" ht="12.75">
      <c r="C412" s="92"/>
      <c r="D412" s="98"/>
    </row>
    <row r="413" spans="3:4" ht="12.75">
      <c r="C413" s="92"/>
      <c r="D413" s="98"/>
    </row>
    <row r="414" spans="3:4" ht="12.75">
      <c r="C414" s="92"/>
      <c r="D414" s="98"/>
    </row>
    <row r="415" spans="3:4" ht="12.75">
      <c r="C415" s="92"/>
      <c r="D415" s="98"/>
    </row>
    <row r="416" spans="3:4" ht="12.75">
      <c r="C416" s="92"/>
      <c r="D416" s="98"/>
    </row>
    <row r="417" spans="3:4" ht="12.75">
      <c r="C417" s="92"/>
      <c r="D417" s="98"/>
    </row>
    <row r="418" spans="3:4" ht="12.75">
      <c r="C418" s="92"/>
      <c r="D418" s="98"/>
    </row>
    <row r="419" spans="3:4" ht="12.75">
      <c r="C419" s="92"/>
      <c r="D419" s="98"/>
    </row>
    <row r="420" spans="3:4" ht="12.75">
      <c r="C420" s="92"/>
      <c r="D420" s="98"/>
    </row>
    <row r="421" spans="3:4" ht="12.75">
      <c r="C421" s="92"/>
      <c r="D421" s="98"/>
    </row>
    <row r="422" spans="3:4" ht="12.75">
      <c r="C422" s="92"/>
      <c r="D422" s="98"/>
    </row>
    <row r="423" spans="3:4" ht="12.75">
      <c r="C423" s="92"/>
      <c r="D423" s="98"/>
    </row>
    <row r="424" spans="3:4" ht="12.75">
      <c r="C424" s="92"/>
      <c r="D424" s="98"/>
    </row>
    <row r="425" spans="3:4" ht="12.75">
      <c r="C425" s="92"/>
      <c r="D425" s="98"/>
    </row>
    <row r="426" spans="3:4" ht="12.75">
      <c r="C426" s="92"/>
      <c r="D426" s="98"/>
    </row>
    <row r="427" spans="3:4" ht="12.75">
      <c r="C427" s="92"/>
      <c r="D427" s="98"/>
    </row>
    <row r="428" spans="3:4" ht="12.75">
      <c r="C428" s="92"/>
      <c r="D428" s="98"/>
    </row>
    <row r="429" spans="3:4" ht="12.75">
      <c r="C429" s="92"/>
      <c r="D429" s="98"/>
    </row>
    <row r="430" spans="3:4" ht="12.75">
      <c r="C430" s="92"/>
      <c r="D430" s="98"/>
    </row>
    <row r="431" spans="3:4" ht="12.75">
      <c r="C431" s="92"/>
      <c r="D431" s="98"/>
    </row>
    <row r="432" spans="3:4" ht="12.75">
      <c r="C432" s="92"/>
      <c r="D432" s="98"/>
    </row>
    <row r="433" spans="3:4" ht="12.75">
      <c r="C433" s="92"/>
      <c r="D433" s="98"/>
    </row>
    <row r="434" spans="3:4" ht="12.75">
      <c r="C434" s="92"/>
      <c r="D434" s="98"/>
    </row>
    <row r="435" spans="3:4" ht="12.75">
      <c r="C435" s="92"/>
      <c r="D435" s="98"/>
    </row>
    <row r="436" spans="3:4" ht="12.75">
      <c r="C436" s="92"/>
      <c r="D436" s="98"/>
    </row>
    <row r="437" spans="3:4" ht="12.75">
      <c r="C437" s="92"/>
      <c r="D437" s="98"/>
    </row>
    <row r="438" spans="3:4" ht="12.75">
      <c r="C438" s="92"/>
      <c r="D438" s="98"/>
    </row>
    <row r="439" spans="3:4" ht="12.75">
      <c r="C439" s="92"/>
      <c r="D439" s="98"/>
    </row>
    <row r="440" spans="3:4" ht="12.75">
      <c r="C440" s="92"/>
      <c r="D440" s="98"/>
    </row>
    <row r="441" spans="3:4" ht="12.75">
      <c r="C441" s="92"/>
      <c r="D441" s="98"/>
    </row>
    <row r="442" spans="3:4" ht="12.75">
      <c r="C442" s="92"/>
      <c r="D442" s="98"/>
    </row>
    <row r="443" spans="3:4" ht="12.75">
      <c r="C443" s="92"/>
      <c r="D443" s="98"/>
    </row>
    <row r="444" spans="3:4" ht="12.75">
      <c r="C444" s="92"/>
      <c r="D444" s="98"/>
    </row>
    <row r="445" spans="3:4" ht="12.75">
      <c r="C445" s="92"/>
      <c r="D445" s="98"/>
    </row>
    <row r="446" spans="3:4" ht="12.75">
      <c r="C446" s="92"/>
      <c r="D446" s="98"/>
    </row>
    <row r="447" spans="3:4" ht="12.75">
      <c r="C447" s="92"/>
      <c r="D447" s="98"/>
    </row>
    <row r="448" spans="3:4" ht="12.75">
      <c r="C448" s="92"/>
      <c r="D448" s="98"/>
    </row>
    <row r="449" spans="3:4" ht="12.75">
      <c r="C449" s="92"/>
      <c r="D449" s="98"/>
    </row>
    <row r="450" spans="3:4" ht="12.75">
      <c r="C450" s="92"/>
      <c r="D450" s="98"/>
    </row>
    <row r="451" spans="3:4" ht="12.75">
      <c r="C451" s="92"/>
      <c r="D451" s="98"/>
    </row>
    <row r="452" spans="3:4" ht="12.75">
      <c r="C452" s="92"/>
      <c r="D452" s="98"/>
    </row>
    <row r="453" spans="3:4" ht="12.75">
      <c r="C453" s="92"/>
      <c r="D453" s="98"/>
    </row>
    <row r="454" spans="3:4" ht="12.75">
      <c r="C454" s="92"/>
      <c r="D454" s="98"/>
    </row>
    <row r="455" spans="3:4" ht="12.75">
      <c r="C455" s="92"/>
      <c r="D455" s="98"/>
    </row>
    <row r="456" spans="3:4" ht="12.75">
      <c r="C456" s="92"/>
      <c r="D456" s="98"/>
    </row>
    <row r="457" spans="3:4" ht="12.75">
      <c r="C457" s="92"/>
      <c r="D457" s="98"/>
    </row>
    <row r="458" spans="3:4" ht="12.75">
      <c r="C458" s="92"/>
      <c r="D458" s="98"/>
    </row>
    <row r="459" spans="3:4" ht="12.75">
      <c r="C459" s="92"/>
      <c r="D459" s="98"/>
    </row>
    <row r="460" spans="3:4" ht="12.75">
      <c r="C460" s="92"/>
      <c r="D460" s="98"/>
    </row>
    <row r="461" spans="3:4" ht="12.75">
      <c r="C461" s="92"/>
      <c r="D461" s="98"/>
    </row>
    <row r="462" spans="3:4" ht="12.75">
      <c r="C462" s="92"/>
      <c r="D462" s="98"/>
    </row>
    <row r="463" spans="3:4" ht="12.75">
      <c r="C463" s="92"/>
      <c r="D463" s="98"/>
    </row>
    <row r="464" spans="3:4" ht="12.75">
      <c r="C464" s="92"/>
      <c r="D464" s="98"/>
    </row>
    <row r="465" spans="3:4" ht="12.75">
      <c r="C465" s="92"/>
      <c r="D465" s="98"/>
    </row>
    <row r="466" spans="3:4" ht="12.75">
      <c r="C466" s="92"/>
      <c r="D466" s="98"/>
    </row>
    <row r="467" spans="3:4" ht="12.75">
      <c r="C467" s="92"/>
      <c r="D467" s="98"/>
    </row>
    <row r="468" spans="3:4" ht="12.75">
      <c r="C468" s="92"/>
      <c r="D468" s="98"/>
    </row>
    <row r="469" spans="3:4" ht="12.75">
      <c r="C469" s="92"/>
      <c r="D469" s="98"/>
    </row>
    <row r="470" spans="3:4" ht="12.75">
      <c r="C470" s="92"/>
      <c r="D470" s="98"/>
    </row>
    <row r="471" spans="3:4" ht="12.75">
      <c r="C471" s="92"/>
      <c r="D471" s="98"/>
    </row>
    <row r="472" spans="3:4" ht="12.75">
      <c r="C472" s="92"/>
      <c r="D472" s="98"/>
    </row>
    <row r="473" spans="3:4" ht="12.75">
      <c r="C473" s="92"/>
      <c r="D473" s="98"/>
    </row>
    <row r="474" spans="3:4" ht="12.75">
      <c r="C474" s="92"/>
      <c r="D474" s="98"/>
    </row>
    <row r="475" spans="3:4" ht="12.75">
      <c r="C475" s="92"/>
      <c r="D475" s="98"/>
    </row>
    <row r="476" spans="3:4" ht="12.75">
      <c r="C476" s="92"/>
      <c r="D476" s="98"/>
    </row>
    <row r="477" spans="3:4" ht="12.75">
      <c r="C477" s="92"/>
      <c r="D477" s="98"/>
    </row>
    <row r="478" spans="3:4" ht="12.75">
      <c r="C478" s="92"/>
      <c r="D478" s="98"/>
    </row>
    <row r="479" spans="3:4" ht="12.75">
      <c r="C479" s="92"/>
      <c r="D479" s="98"/>
    </row>
    <row r="480" spans="3:4" ht="12.75">
      <c r="C480" s="92"/>
      <c r="D480" s="98"/>
    </row>
    <row r="481" spans="3:4" ht="12.75">
      <c r="C481" s="92"/>
      <c r="D481" s="98"/>
    </row>
    <row r="482" spans="3:4" ht="12.75">
      <c r="C482" s="92"/>
      <c r="D482" s="98"/>
    </row>
    <row r="483" spans="3:4" ht="12.75">
      <c r="C483" s="92"/>
      <c r="D483" s="98"/>
    </row>
    <row r="484" spans="3:4" ht="12.75">
      <c r="C484" s="92"/>
      <c r="D484" s="98"/>
    </row>
    <row r="485" spans="3:4" ht="12.75">
      <c r="C485" s="92"/>
      <c r="D485" s="98"/>
    </row>
    <row r="486" spans="3:4" ht="12.75">
      <c r="C486" s="92"/>
      <c r="D486" s="98"/>
    </row>
    <row r="487" spans="3:4" ht="12.75">
      <c r="C487" s="92"/>
      <c r="D487" s="98"/>
    </row>
    <row r="488" spans="3:4" ht="12.75">
      <c r="C488" s="92"/>
      <c r="D488" s="98"/>
    </row>
    <row r="489" spans="3:4" ht="12.75">
      <c r="C489" s="92"/>
      <c r="D489" s="98"/>
    </row>
    <row r="490" spans="3:4" ht="12.75">
      <c r="C490" s="92"/>
      <c r="D490" s="98"/>
    </row>
    <row r="491" spans="3:4" ht="12.75">
      <c r="C491" s="92"/>
      <c r="D491" s="98"/>
    </row>
    <row r="492" spans="3:4" ht="12.75">
      <c r="C492" s="92"/>
      <c r="D492" s="98"/>
    </row>
    <row r="493" spans="3:4" ht="12.75">
      <c r="C493" s="92"/>
      <c r="D493" s="98"/>
    </row>
    <row r="494" spans="3:4" ht="12.75">
      <c r="C494" s="92"/>
      <c r="D494" s="98"/>
    </row>
    <row r="495" spans="3:4" ht="12.75">
      <c r="C495" s="92"/>
      <c r="D495" s="98"/>
    </row>
    <row r="496" spans="3:4" ht="12.75">
      <c r="C496" s="92"/>
      <c r="D496" s="98"/>
    </row>
    <row r="497" spans="3:4" ht="12.75">
      <c r="C497" s="92"/>
      <c r="D497" s="98"/>
    </row>
    <row r="498" spans="3:4" ht="12.75">
      <c r="C498" s="92"/>
      <c r="D498" s="98"/>
    </row>
    <row r="499" spans="3:4" ht="12.75">
      <c r="C499" s="92"/>
      <c r="D499" s="98"/>
    </row>
    <row r="500" spans="3:4" ht="12.75">
      <c r="C500" s="92"/>
      <c r="D500" s="98"/>
    </row>
    <row r="501" spans="3:4" ht="12.75">
      <c r="C501" s="92"/>
      <c r="D501" s="98"/>
    </row>
    <row r="502" spans="3:4" ht="12.75">
      <c r="C502" s="92"/>
      <c r="D502" s="98"/>
    </row>
    <row r="503" spans="3:4" ht="12.75">
      <c r="C503" s="92"/>
      <c r="D503" s="98"/>
    </row>
    <row r="504" spans="3:4" ht="12.75">
      <c r="C504" s="92"/>
      <c r="D504" s="98"/>
    </row>
    <row r="505" spans="3:4" ht="12.75">
      <c r="C505" s="92"/>
      <c r="D505" s="98"/>
    </row>
    <row r="506" spans="3:4" ht="12.75">
      <c r="C506" s="92"/>
      <c r="D506" s="98"/>
    </row>
    <row r="507" spans="3:4" ht="12.75">
      <c r="C507" s="92"/>
      <c r="D507" s="98"/>
    </row>
    <row r="508" spans="3:4" ht="12.75">
      <c r="C508" s="92"/>
      <c r="D508" s="98"/>
    </row>
    <row r="509" spans="3:4" ht="12.75">
      <c r="C509" s="92"/>
      <c r="D509" s="98"/>
    </row>
    <row r="510" spans="3:4" ht="12.75">
      <c r="C510" s="92"/>
      <c r="D510" s="98"/>
    </row>
    <row r="511" spans="3:4" ht="12.75">
      <c r="C511" s="92"/>
      <c r="D511" s="98"/>
    </row>
    <row r="512" spans="3:4" ht="12.75">
      <c r="C512" s="92"/>
      <c r="D512" s="98"/>
    </row>
    <row r="513" spans="3:4" ht="12.75">
      <c r="C513" s="92"/>
      <c r="D513" s="98"/>
    </row>
    <row r="514" spans="3:4" ht="12.75">
      <c r="C514" s="92"/>
      <c r="D514" s="98"/>
    </row>
    <row r="515" spans="3:4" ht="12.75">
      <c r="C515" s="92"/>
      <c r="D515" s="98"/>
    </row>
    <row r="516" spans="3:4" ht="12.75">
      <c r="C516" s="92"/>
      <c r="D516" s="98"/>
    </row>
    <row r="517" spans="3:4" ht="12.75">
      <c r="C517" s="92"/>
      <c r="D517" s="98"/>
    </row>
    <row r="518" spans="3:4" ht="12.75">
      <c r="C518" s="92"/>
      <c r="D518" s="98"/>
    </row>
    <row r="519" spans="3:4" ht="12.75">
      <c r="C519" s="92"/>
      <c r="D519" s="98"/>
    </row>
    <row r="520" spans="3:4" ht="12.75">
      <c r="C520" s="92"/>
      <c r="D520" s="98"/>
    </row>
    <row r="521" spans="3:4" ht="12.75">
      <c r="C521" s="92"/>
      <c r="D521" s="98"/>
    </row>
    <row r="522" spans="3:4" ht="12.75">
      <c r="C522" s="92"/>
      <c r="D522" s="98"/>
    </row>
    <row r="523" spans="3:4" ht="12.75">
      <c r="C523" s="92"/>
      <c r="D523" s="98"/>
    </row>
    <row r="524" spans="3:4" ht="12.75">
      <c r="C524" s="92"/>
      <c r="D524" s="98"/>
    </row>
    <row r="525" spans="3:4" ht="12.75">
      <c r="C525" s="92"/>
      <c r="D525" s="98"/>
    </row>
    <row r="526" spans="3:4" ht="12.75">
      <c r="C526" s="92"/>
      <c r="D526" s="98"/>
    </row>
    <row r="527" spans="3:4" ht="12.75">
      <c r="C527" s="92"/>
      <c r="D527" s="98"/>
    </row>
    <row r="528" spans="3:4" ht="12.75">
      <c r="C528" s="92"/>
      <c r="D528" s="98"/>
    </row>
    <row r="529" spans="3:4" ht="12.75">
      <c r="C529" s="92"/>
      <c r="D529" s="98"/>
    </row>
    <row r="530" spans="3:4" ht="12.75">
      <c r="C530" s="92"/>
      <c r="D530" s="98"/>
    </row>
    <row r="531" spans="3:4" ht="12.75">
      <c r="C531" s="92"/>
      <c r="D531" s="98"/>
    </row>
    <row r="532" spans="3:4" ht="12.75">
      <c r="C532" s="92"/>
      <c r="D532" s="98"/>
    </row>
    <row r="533" spans="3:4" ht="12.75">
      <c r="C533" s="92"/>
      <c r="D533" s="98"/>
    </row>
    <row r="534" spans="3:4" ht="12.75">
      <c r="C534" s="92"/>
      <c r="D534" s="98"/>
    </row>
    <row r="535" spans="3:4" ht="12.75">
      <c r="C535" s="92"/>
      <c r="D535" s="98"/>
    </row>
    <row r="536" spans="3:4" ht="12.75">
      <c r="C536" s="92"/>
      <c r="D536" s="98"/>
    </row>
    <row r="537" spans="3:4" ht="12.75">
      <c r="C537" s="92"/>
      <c r="D537" s="98"/>
    </row>
    <row r="538" spans="3:4" ht="12.75">
      <c r="C538" s="92"/>
      <c r="D538" s="98"/>
    </row>
    <row r="539" spans="3:4" ht="12.75">
      <c r="C539" s="92"/>
      <c r="D539" s="98"/>
    </row>
    <row r="540" spans="3:4" ht="12.75">
      <c r="C540" s="92"/>
      <c r="D540" s="98"/>
    </row>
    <row r="541" spans="3:4" ht="12.75">
      <c r="C541" s="92"/>
      <c r="D541" s="98"/>
    </row>
    <row r="542" spans="3:4" ht="12.75">
      <c r="C542" s="92"/>
      <c r="D542" s="98"/>
    </row>
    <row r="543" spans="3:4" ht="12.75">
      <c r="C543" s="92"/>
      <c r="D543" s="98"/>
    </row>
    <row r="544" spans="3:4" ht="12.75">
      <c r="C544" s="92"/>
      <c r="D544" s="98"/>
    </row>
    <row r="545" spans="3:4" ht="12.75">
      <c r="C545" s="92"/>
      <c r="D545" s="98"/>
    </row>
    <row r="546" spans="3:4" ht="12.75">
      <c r="C546" s="92"/>
      <c r="D546" s="98"/>
    </row>
    <row r="547" spans="3:4" ht="12.75">
      <c r="C547" s="92"/>
      <c r="D547" s="98"/>
    </row>
    <row r="548" spans="3:4" ht="12.75">
      <c r="C548" s="92"/>
      <c r="D548" s="98"/>
    </row>
    <row r="549" spans="3:4" ht="12.75">
      <c r="C549" s="92"/>
      <c r="D549" s="98"/>
    </row>
    <row r="550" spans="3:4" ht="12.75">
      <c r="C550" s="92"/>
      <c r="D550" s="98"/>
    </row>
    <row r="551" spans="3:4" ht="12.75">
      <c r="C551" s="92"/>
      <c r="D551" s="98"/>
    </row>
    <row r="552" spans="3:4" ht="12.75">
      <c r="C552" s="92"/>
      <c r="D552" s="98"/>
    </row>
    <row r="553" spans="3:4" ht="12.75">
      <c r="C553" s="92"/>
      <c r="D553" s="98"/>
    </row>
    <row r="554" spans="3:4" ht="12.75">
      <c r="C554" s="92"/>
      <c r="D554" s="98"/>
    </row>
    <row r="555" spans="3:4" ht="12.75">
      <c r="C555" s="92"/>
      <c r="D555" s="98"/>
    </row>
    <row r="556" spans="3:4" ht="12.75">
      <c r="C556" s="92"/>
      <c r="D556" s="98"/>
    </row>
    <row r="557" spans="3:4" ht="12.75">
      <c r="C557" s="92"/>
      <c r="D557" s="98"/>
    </row>
  </sheetData>
  <mergeCells count="1">
    <mergeCell ref="A1:E1"/>
  </mergeCells>
  <printOptions/>
  <pageMargins left="0.4" right="0.24" top="0.41" bottom="0.5" header="0.3" footer="0.3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6" sqref="D16"/>
    </sheetView>
  </sheetViews>
  <sheetFormatPr defaultColWidth="9.140625" defaultRowHeight="12.75"/>
  <cols>
    <col min="1" max="1" width="10.140625" style="0" customWidth="1"/>
    <col min="2" max="3" width="7.00390625" style="0" bestFit="1" customWidth="1"/>
    <col min="4" max="4" width="39.140625" style="0" bestFit="1" customWidth="1"/>
    <col min="5" max="5" width="13.140625" style="0" bestFit="1" customWidth="1"/>
    <col min="6" max="6" width="13.8515625" style="0" bestFit="1" customWidth="1"/>
  </cols>
  <sheetData>
    <row r="1" spans="1:6" ht="20.25">
      <c r="A1" s="385" t="s">
        <v>219</v>
      </c>
      <c r="B1" s="385"/>
      <c r="C1" s="385"/>
      <c r="D1" s="385"/>
      <c r="E1" s="385"/>
      <c r="F1" s="385"/>
    </row>
    <row r="2" spans="1:6" ht="12.75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6" ht="12.75">
      <c r="A3" s="80" t="s">
        <v>244</v>
      </c>
      <c r="B3" s="80" t="s">
        <v>57</v>
      </c>
      <c r="C3" s="82">
        <v>3757</v>
      </c>
      <c r="D3" s="241" t="s">
        <v>53</v>
      </c>
      <c r="E3" s="80" t="s">
        <v>54</v>
      </c>
      <c r="F3" s="9">
        <v>116666.7</v>
      </c>
    </row>
    <row r="4" spans="1:6" ht="12.75">
      <c r="A4" s="80" t="s">
        <v>244</v>
      </c>
      <c r="B4" s="4" t="s">
        <v>75</v>
      </c>
      <c r="C4" s="3">
        <v>3795</v>
      </c>
      <c r="D4" s="224" t="s">
        <v>53</v>
      </c>
      <c r="E4" s="4" t="s">
        <v>54</v>
      </c>
      <c r="F4" s="9">
        <v>116666.7</v>
      </c>
    </row>
    <row r="5" spans="1:6" ht="12.75">
      <c r="A5" s="80" t="s">
        <v>244</v>
      </c>
      <c r="B5" s="4" t="s">
        <v>1</v>
      </c>
      <c r="C5" s="3">
        <v>3807</v>
      </c>
      <c r="D5" s="224" t="s">
        <v>53</v>
      </c>
      <c r="E5" s="4" t="s">
        <v>54</v>
      </c>
      <c r="F5" s="9">
        <v>116666.7</v>
      </c>
    </row>
    <row r="6" spans="1:6" ht="12.75">
      <c r="A6" s="80" t="s">
        <v>244</v>
      </c>
      <c r="B6" s="4" t="s">
        <v>84</v>
      </c>
      <c r="C6" s="3">
        <v>3814</v>
      </c>
      <c r="D6" s="224" t="s">
        <v>53</v>
      </c>
      <c r="E6" s="4" t="s">
        <v>54</v>
      </c>
      <c r="F6" s="9">
        <v>116666.7</v>
      </c>
    </row>
    <row r="7" spans="1:6" ht="12.75">
      <c r="A7" s="80" t="s">
        <v>244</v>
      </c>
      <c r="B7" s="4" t="s">
        <v>90</v>
      </c>
      <c r="C7" s="3">
        <v>3835</v>
      </c>
      <c r="D7" s="224" t="s">
        <v>53</v>
      </c>
      <c r="E7" s="4" t="s">
        <v>54</v>
      </c>
      <c r="F7" s="9">
        <v>116666.7</v>
      </c>
    </row>
    <row r="8" spans="1:6" ht="12.75">
      <c r="A8" s="80" t="s">
        <v>244</v>
      </c>
      <c r="B8" s="4" t="s">
        <v>103</v>
      </c>
      <c r="C8" s="3">
        <v>3847</v>
      </c>
      <c r="D8" s="224" t="s">
        <v>53</v>
      </c>
      <c r="E8" s="4" t="s">
        <v>54</v>
      </c>
      <c r="F8" s="9">
        <v>116666.7</v>
      </c>
    </row>
    <row r="9" spans="1:6" ht="12.75">
      <c r="A9" s="80" t="s">
        <v>244</v>
      </c>
      <c r="B9" s="4" t="s">
        <v>112</v>
      </c>
      <c r="C9" s="3">
        <v>3855</v>
      </c>
      <c r="D9" s="224" t="s">
        <v>53</v>
      </c>
      <c r="E9" s="4" t="s">
        <v>54</v>
      </c>
      <c r="F9" s="9">
        <v>116666.7</v>
      </c>
    </row>
    <row r="10" spans="1:6" ht="12.75">
      <c r="A10" s="80" t="s">
        <v>244</v>
      </c>
      <c r="B10" s="4" t="s">
        <v>127</v>
      </c>
      <c r="C10" s="3">
        <v>3881</v>
      </c>
      <c r="D10" s="224" t="s">
        <v>53</v>
      </c>
      <c r="E10" s="4" t="s">
        <v>54</v>
      </c>
      <c r="F10" s="9">
        <v>116666.7</v>
      </c>
    </row>
    <row r="11" spans="1:6" ht="12.75">
      <c r="A11" s="80" t="s">
        <v>244</v>
      </c>
      <c r="B11" s="4" t="s">
        <v>125</v>
      </c>
      <c r="C11" s="3">
        <v>3880</v>
      </c>
      <c r="D11" s="224" t="s">
        <v>126</v>
      </c>
      <c r="E11" s="4" t="s">
        <v>11</v>
      </c>
      <c r="F11" s="9">
        <v>1560000</v>
      </c>
    </row>
    <row r="12" spans="1:6" ht="12.75">
      <c r="A12" s="6"/>
      <c r="B12" s="6"/>
      <c r="D12" s="223"/>
      <c r="E12" s="6"/>
      <c r="F12" s="226">
        <f>SUM(F3:F11)</f>
        <v>2493333.5999999996</v>
      </c>
    </row>
    <row r="15" spans="5:6" ht="12.75">
      <c r="E15" s="245" t="s">
        <v>74</v>
      </c>
      <c r="F15" s="246"/>
    </row>
    <row r="16" spans="5:6" ht="12.75">
      <c r="E16" s="247"/>
      <c r="F16" s="248"/>
    </row>
    <row r="17" spans="5:6" ht="12.75">
      <c r="E17" s="247"/>
      <c r="F17" s="248"/>
    </row>
    <row r="18" spans="5:6" ht="12.75">
      <c r="E18" s="247"/>
      <c r="F18" s="160" t="s">
        <v>72</v>
      </c>
    </row>
    <row r="19" spans="5:6" ht="12.75">
      <c r="E19" s="247"/>
      <c r="F19" s="160" t="s">
        <v>73</v>
      </c>
    </row>
    <row r="20" spans="5:6" ht="12.75">
      <c r="E20" s="249"/>
      <c r="F20" s="313">
        <v>37846</v>
      </c>
    </row>
  </sheetData>
  <mergeCells count="1">
    <mergeCell ref="A1:F1"/>
  </mergeCells>
  <printOptions/>
  <pageMargins left="0.75" right="0.28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23">
      <selection activeCell="F49" sqref="F49"/>
    </sheetView>
  </sheetViews>
  <sheetFormatPr defaultColWidth="9.140625" defaultRowHeight="12.75"/>
  <cols>
    <col min="1" max="1" width="2.140625" style="0" customWidth="1"/>
    <col min="2" max="2" width="9.8515625" style="0" customWidth="1"/>
    <col min="3" max="3" width="7.00390625" style="0" bestFit="1" customWidth="1"/>
    <col min="4" max="4" width="8.7109375" style="0" customWidth="1"/>
    <col min="5" max="5" width="36.421875" style="0" bestFit="1" customWidth="1"/>
    <col min="6" max="6" width="13.8515625" style="0" customWidth="1"/>
    <col min="7" max="7" width="13.8515625" style="0" bestFit="1" customWidth="1"/>
  </cols>
  <sheetData>
    <row r="1" spans="2:7" ht="24" customHeight="1">
      <c r="B1" s="385" t="s">
        <v>219</v>
      </c>
      <c r="C1" s="385"/>
      <c r="D1" s="385"/>
      <c r="E1" s="385"/>
      <c r="F1" s="385"/>
      <c r="G1" s="385"/>
    </row>
    <row r="2" spans="2:7" ht="34.5" customHeight="1">
      <c r="B2" s="13" t="s">
        <v>66</v>
      </c>
      <c r="C2" s="13" t="s">
        <v>4</v>
      </c>
      <c r="D2" s="13" t="s">
        <v>67</v>
      </c>
      <c r="E2" s="13" t="s">
        <v>68</v>
      </c>
      <c r="F2" s="13" t="s">
        <v>9</v>
      </c>
      <c r="G2" s="13" t="s">
        <v>155</v>
      </c>
    </row>
    <row r="3" spans="2:7" ht="12.75">
      <c r="B3" s="4" t="s">
        <v>149</v>
      </c>
      <c r="C3" s="4" t="s">
        <v>109</v>
      </c>
      <c r="D3" s="3">
        <v>3851</v>
      </c>
      <c r="E3" s="224" t="s">
        <v>111</v>
      </c>
      <c r="F3" s="4" t="s">
        <v>55</v>
      </c>
      <c r="G3" s="9">
        <v>1916360.15</v>
      </c>
    </row>
    <row r="4" spans="2:7" ht="12.75">
      <c r="B4" s="78" t="s">
        <v>149</v>
      </c>
      <c r="C4" s="78" t="s">
        <v>109</v>
      </c>
      <c r="D4" s="240">
        <v>3852</v>
      </c>
      <c r="E4" s="78" t="s">
        <v>239</v>
      </c>
      <c r="F4" s="78" t="s">
        <v>11</v>
      </c>
      <c r="G4" s="9">
        <v>2878140.9</v>
      </c>
    </row>
    <row r="5" spans="2:7" ht="12.75">
      <c r="B5" s="78" t="s">
        <v>149</v>
      </c>
      <c r="C5" s="78" t="s">
        <v>109</v>
      </c>
      <c r="D5" s="240">
        <v>3853</v>
      </c>
      <c r="E5" s="78" t="s">
        <v>240</v>
      </c>
      <c r="F5" s="78" t="s">
        <v>11</v>
      </c>
      <c r="G5" s="9">
        <v>11376694.68</v>
      </c>
    </row>
    <row r="6" spans="2:7" ht="17.25" customHeight="1">
      <c r="B6" s="242"/>
      <c r="C6" s="242"/>
      <c r="D6" s="243"/>
      <c r="E6" s="244"/>
      <c r="F6" s="242"/>
      <c r="G6" s="14">
        <f>SUM(G3:G5)</f>
        <v>16171195.73</v>
      </c>
    </row>
    <row r="7" spans="2:7" ht="12.75">
      <c r="B7" s="80" t="s">
        <v>149</v>
      </c>
      <c r="C7" s="80" t="s">
        <v>57</v>
      </c>
      <c r="D7" s="82">
        <v>3757</v>
      </c>
      <c r="E7" s="241" t="s">
        <v>53</v>
      </c>
      <c r="F7" s="80" t="s">
        <v>54</v>
      </c>
      <c r="G7" s="9">
        <v>116666.7</v>
      </c>
    </row>
    <row r="8" spans="2:7" ht="12.75">
      <c r="B8" s="4" t="s">
        <v>149</v>
      </c>
      <c r="C8" s="4" t="s">
        <v>75</v>
      </c>
      <c r="D8" s="3">
        <v>3795</v>
      </c>
      <c r="E8" s="224" t="s">
        <v>53</v>
      </c>
      <c r="F8" s="4" t="s">
        <v>54</v>
      </c>
      <c r="G8" s="9">
        <v>116666.7</v>
      </c>
    </row>
    <row r="9" spans="2:7" ht="12.75">
      <c r="B9" s="4" t="s">
        <v>149</v>
      </c>
      <c r="C9" s="4" t="s">
        <v>1</v>
      </c>
      <c r="D9" s="3">
        <v>3807</v>
      </c>
      <c r="E9" s="224" t="s">
        <v>53</v>
      </c>
      <c r="F9" s="4" t="s">
        <v>54</v>
      </c>
      <c r="G9" s="9">
        <v>116666.7</v>
      </c>
    </row>
    <row r="10" spans="2:7" ht="12.75">
      <c r="B10" s="4" t="s">
        <v>149</v>
      </c>
      <c r="C10" s="4" t="s">
        <v>84</v>
      </c>
      <c r="D10" s="3">
        <v>3814</v>
      </c>
      <c r="E10" s="224" t="s">
        <v>53</v>
      </c>
      <c r="F10" s="4" t="s">
        <v>54</v>
      </c>
      <c r="G10" s="9">
        <v>116666.7</v>
      </c>
    </row>
    <row r="11" spans="2:7" ht="12.75">
      <c r="B11" s="4" t="s">
        <v>149</v>
      </c>
      <c r="C11" s="4" t="s">
        <v>90</v>
      </c>
      <c r="D11" s="3">
        <v>3835</v>
      </c>
      <c r="E11" s="224" t="s">
        <v>53</v>
      </c>
      <c r="F11" s="4" t="s">
        <v>54</v>
      </c>
      <c r="G11" s="9">
        <v>116666.7</v>
      </c>
    </row>
    <row r="12" spans="2:7" ht="12.75">
      <c r="B12" s="4" t="s">
        <v>149</v>
      </c>
      <c r="C12" s="4" t="s">
        <v>103</v>
      </c>
      <c r="D12" s="3">
        <v>3847</v>
      </c>
      <c r="E12" s="224" t="s">
        <v>53</v>
      </c>
      <c r="F12" s="4" t="s">
        <v>54</v>
      </c>
      <c r="G12" s="9">
        <v>116666.7</v>
      </c>
    </row>
    <row r="13" spans="2:7" ht="12.75">
      <c r="B13" s="4" t="s">
        <v>149</v>
      </c>
      <c r="C13" s="4" t="s">
        <v>112</v>
      </c>
      <c r="D13" s="3">
        <v>3855</v>
      </c>
      <c r="E13" s="224" t="s">
        <v>53</v>
      </c>
      <c r="F13" s="4" t="s">
        <v>54</v>
      </c>
      <c r="G13" s="9">
        <v>116666.7</v>
      </c>
    </row>
    <row r="14" spans="2:7" ht="12.75">
      <c r="B14" s="4" t="s">
        <v>149</v>
      </c>
      <c r="C14" s="4" t="s">
        <v>127</v>
      </c>
      <c r="D14" s="3">
        <v>3881</v>
      </c>
      <c r="E14" s="224" t="s">
        <v>53</v>
      </c>
      <c r="F14" s="4" t="s">
        <v>54</v>
      </c>
      <c r="G14" s="9">
        <v>116666.7</v>
      </c>
    </row>
    <row r="15" spans="2:7" ht="12.75">
      <c r="B15" s="4" t="s">
        <v>149</v>
      </c>
      <c r="C15" s="4" t="s">
        <v>125</v>
      </c>
      <c r="D15" s="3">
        <v>3880</v>
      </c>
      <c r="E15" s="224" t="s">
        <v>126</v>
      </c>
      <c r="F15" s="4" t="s">
        <v>11</v>
      </c>
      <c r="G15" s="9">
        <v>1560000</v>
      </c>
    </row>
    <row r="16" spans="2:7" ht="17.25" customHeight="1">
      <c r="B16" s="6"/>
      <c r="C16" s="6"/>
      <c r="E16" s="223"/>
      <c r="F16" s="6"/>
      <c r="G16" s="226">
        <f>SUM(G7:G15)</f>
        <v>2493333.5999999996</v>
      </c>
    </row>
    <row r="18" spans="6:7" ht="16.5" customHeight="1">
      <c r="F18" s="15" t="s">
        <v>71</v>
      </c>
      <c r="G18" s="232">
        <f>SUM(G6+G16)</f>
        <v>18664529.33</v>
      </c>
    </row>
    <row r="19" spans="6:7" ht="12" customHeight="1">
      <c r="F19" s="17"/>
      <c r="G19" s="237"/>
    </row>
    <row r="20" spans="6:7" ht="12" customHeight="1">
      <c r="F20" s="17" t="s">
        <v>159</v>
      </c>
      <c r="G20" s="17" t="s">
        <v>159</v>
      </c>
    </row>
    <row r="21" spans="2:7" ht="12.75">
      <c r="B21" s="387" t="s">
        <v>160</v>
      </c>
      <c r="C21" s="387"/>
      <c r="D21" s="387"/>
      <c r="E21" s="387"/>
      <c r="F21" s="238">
        <v>17995941.3</v>
      </c>
      <c r="G21" s="238"/>
    </row>
    <row r="22" spans="2:7" ht="12.75">
      <c r="B22" s="223"/>
      <c r="C22" s="223"/>
      <c r="D22" s="223"/>
      <c r="E22" s="223"/>
      <c r="F22" s="238"/>
      <c r="G22" s="238"/>
    </row>
    <row r="23" spans="2:7" ht="12.75">
      <c r="B23" s="387" t="s">
        <v>156</v>
      </c>
      <c r="C23" s="387"/>
      <c r="D23" s="387"/>
      <c r="E23" s="387"/>
      <c r="F23" s="238"/>
      <c r="G23" s="238">
        <v>1956088.03</v>
      </c>
    </row>
    <row r="24" spans="2:7" ht="12.75">
      <c r="B24" s="223"/>
      <c r="C24" s="223"/>
      <c r="D24" s="223"/>
      <c r="E24" s="223"/>
      <c r="F24" s="238"/>
      <c r="G24" s="238"/>
    </row>
    <row r="25" spans="2:7" ht="12.75">
      <c r="B25" s="387" t="s">
        <v>157</v>
      </c>
      <c r="C25" s="387"/>
      <c r="D25" s="387"/>
      <c r="E25" s="387"/>
      <c r="F25" s="238"/>
      <c r="G25" s="238">
        <v>14123493.12</v>
      </c>
    </row>
    <row r="26" spans="2:7" ht="12.75">
      <c r="B26" s="223"/>
      <c r="C26" s="223"/>
      <c r="D26" s="223"/>
      <c r="E26" s="223"/>
      <c r="F26" s="238"/>
      <c r="G26" s="238"/>
    </row>
    <row r="27" spans="2:7" ht="12.75">
      <c r="B27" s="387" t="s">
        <v>158</v>
      </c>
      <c r="C27" s="387"/>
      <c r="D27" s="387"/>
      <c r="E27" s="387"/>
      <c r="F27" s="238"/>
      <c r="G27" s="238">
        <v>1916360.15</v>
      </c>
    </row>
    <row r="28" spans="6:7" ht="18.75" customHeight="1" thickBot="1">
      <c r="F28" s="157"/>
      <c r="G28" s="250">
        <f>SUM(G23:G27)</f>
        <v>17995941.299999997</v>
      </c>
    </row>
    <row r="29" spans="6:7" ht="13.5" thickTop="1">
      <c r="F29" s="157"/>
      <c r="G29" s="157"/>
    </row>
    <row r="30" spans="6:7" ht="12.75">
      <c r="F30" s="17" t="s">
        <v>159</v>
      </c>
      <c r="G30" s="17" t="s">
        <v>159</v>
      </c>
    </row>
    <row r="31" spans="2:7" ht="12.75">
      <c r="B31" s="387" t="s">
        <v>161</v>
      </c>
      <c r="C31" s="387"/>
      <c r="D31" s="387"/>
      <c r="E31" s="387"/>
      <c r="F31" s="238">
        <v>14254835.58</v>
      </c>
      <c r="G31" s="238"/>
    </row>
    <row r="32" spans="2:7" ht="12.75">
      <c r="B32" s="223"/>
      <c r="C32" s="223"/>
      <c r="D32" s="223"/>
      <c r="E32" s="223"/>
      <c r="F32" s="238"/>
      <c r="G32" s="251"/>
    </row>
    <row r="33" spans="2:7" ht="13.5" thickBot="1">
      <c r="B33" s="387" t="s">
        <v>158</v>
      </c>
      <c r="C33" s="387"/>
      <c r="D33" s="387"/>
      <c r="E33" s="387"/>
      <c r="F33" s="238"/>
      <c r="G33" s="250">
        <v>14254835.58</v>
      </c>
    </row>
    <row r="34" spans="2:7" ht="13.5" thickTop="1">
      <c r="B34" s="223"/>
      <c r="C34" s="223"/>
      <c r="D34" s="223"/>
      <c r="E34" s="223"/>
      <c r="F34" s="238"/>
      <c r="G34" s="238"/>
    </row>
    <row r="35" spans="2:7" ht="12.75">
      <c r="B35" s="223"/>
      <c r="C35" s="223"/>
      <c r="D35" s="223"/>
      <c r="E35" s="223"/>
      <c r="G35" s="17" t="s">
        <v>159</v>
      </c>
    </row>
    <row r="36" spans="2:7" ht="12.75">
      <c r="B36" s="388" t="s">
        <v>162</v>
      </c>
      <c r="C36" s="388"/>
      <c r="D36" s="388"/>
      <c r="E36" s="388"/>
      <c r="F36" t="s">
        <v>163</v>
      </c>
      <c r="G36" s="30">
        <v>1916360.15</v>
      </c>
    </row>
    <row r="37" spans="2:7" ht="12.75">
      <c r="B37" s="223"/>
      <c r="C37" s="223"/>
      <c r="D37" s="223"/>
      <c r="E37" s="223"/>
      <c r="F37" t="s">
        <v>164</v>
      </c>
      <c r="G37" s="30">
        <v>14254835.58</v>
      </c>
    </row>
    <row r="38" ht="13.5" thickBot="1">
      <c r="G38" s="239">
        <f>SUM(G36:G37)</f>
        <v>16171195.73</v>
      </c>
    </row>
    <row r="39" ht="13.5" thickTop="1"/>
    <row r="42" spans="6:7" ht="12.75">
      <c r="F42" s="245" t="s">
        <v>74</v>
      </c>
      <c r="G42" s="246"/>
    </row>
    <row r="43" spans="6:7" ht="12.75">
      <c r="F43" s="247"/>
      <c r="G43" s="248"/>
    </row>
    <row r="44" spans="6:7" ht="12.75">
      <c r="F44" s="247"/>
      <c r="G44" s="248"/>
    </row>
    <row r="45" spans="6:7" ht="12.75">
      <c r="F45" s="247"/>
      <c r="G45" s="160" t="s">
        <v>72</v>
      </c>
    </row>
    <row r="46" spans="6:7" ht="12.75">
      <c r="F46" s="247"/>
      <c r="G46" s="160" t="s">
        <v>73</v>
      </c>
    </row>
    <row r="47" spans="6:7" ht="12.75">
      <c r="F47" s="249"/>
      <c r="G47" s="161" t="s">
        <v>220</v>
      </c>
    </row>
  </sheetData>
  <mergeCells count="8">
    <mergeCell ref="B1:G1"/>
    <mergeCell ref="B31:E31"/>
    <mergeCell ref="B33:E33"/>
    <mergeCell ref="B36:E36"/>
    <mergeCell ref="B21:E21"/>
    <mergeCell ref="B23:E23"/>
    <mergeCell ref="B25:E25"/>
    <mergeCell ref="B27:E27"/>
  </mergeCells>
  <printOptions/>
  <pageMargins left="0.53" right="0.42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8">
      <selection activeCell="D33" sqref="D33"/>
    </sheetView>
  </sheetViews>
  <sheetFormatPr defaultColWidth="9.140625" defaultRowHeight="12.75"/>
  <cols>
    <col min="1" max="1" width="7.8515625" style="0" customWidth="1"/>
    <col min="2" max="3" width="8.421875" style="0" customWidth="1"/>
    <col min="4" max="4" width="42.140625" style="0" bestFit="1" customWidth="1"/>
    <col min="5" max="5" width="15.00390625" style="0" bestFit="1" customWidth="1"/>
    <col min="6" max="6" width="13.8515625" style="0" bestFit="1" customWidth="1"/>
  </cols>
  <sheetData>
    <row r="1" spans="1:6" ht="39.75" customHeight="1">
      <c r="A1" s="385" t="s">
        <v>206</v>
      </c>
      <c r="B1" s="385"/>
      <c r="C1" s="385"/>
      <c r="D1" s="385"/>
      <c r="E1" s="385"/>
      <c r="F1" s="385"/>
    </row>
    <row r="2" spans="1:6" ht="29.25" customHeight="1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6" ht="12.75">
      <c r="A3" s="4" t="s">
        <v>27</v>
      </c>
      <c r="B3" s="4" t="s">
        <v>83</v>
      </c>
      <c r="C3" s="3">
        <v>3808</v>
      </c>
      <c r="D3" s="224" t="s">
        <v>18</v>
      </c>
      <c r="E3" s="4" t="s">
        <v>45</v>
      </c>
      <c r="F3" s="9">
        <v>5300000</v>
      </c>
    </row>
    <row r="4" spans="1:6" ht="12.75">
      <c r="A4" s="4" t="s">
        <v>27</v>
      </c>
      <c r="B4" s="4" t="s">
        <v>113</v>
      </c>
      <c r="C4" s="3">
        <v>3856</v>
      </c>
      <c r="D4" s="224" t="s">
        <v>18</v>
      </c>
      <c r="E4" s="4" t="s">
        <v>44</v>
      </c>
      <c r="F4" s="9">
        <v>4718232.57</v>
      </c>
    </row>
    <row r="5" spans="1:6" ht="12.75">
      <c r="A5" s="4" t="s">
        <v>27</v>
      </c>
      <c r="B5" s="4" t="s">
        <v>88</v>
      </c>
      <c r="C5" s="3">
        <v>3826</v>
      </c>
      <c r="D5" s="224" t="s">
        <v>89</v>
      </c>
      <c r="E5" s="4" t="s">
        <v>45</v>
      </c>
      <c r="F5" s="9">
        <v>2890688.45</v>
      </c>
    </row>
    <row r="6" spans="1:6" ht="12.75">
      <c r="A6" s="4" t="s">
        <v>27</v>
      </c>
      <c r="B6" s="4" t="s">
        <v>93</v>
      </c>
      <c r="C6" s="3">
        <v>3840</v>
      </c>
      <c r="D6" s="224" t="s">
        <v>89</v>
      </c>
      <c r="E6" s="4" t="s">
        <v>45</v>
      </c>
      <c r="F6" s="9">
        <v>819188.47</v>
      </c>
    </row>
    <row r="7" spans="1:6" ht="12.75">
      <c r="A7" s="4" t="s">
        <v>27</v>
      </c>
      <c r="B7" s="4" t="s">
        <v>62</v>
      </c>
      <c r="C7" s="3">
        <v>3784</v>
      </c>
      <c r="D7" s="224" t="s">
        <v>36</v>
      </c>
      <c r="E7" s="4" t="s">
        <v>37</v>
      </c>
      <c r="F7" s="9">
        <v>2961115.08</v>
      </c>
    </row>
    <row r="8" spans="1:6" ht="12.75">
      <c r="A8" s="4"/>
      <c r="B8" s="4"/>
      <c r="C8" s="3"/>
      <c r="D8" s="224"/>
      <c r="E8" s="4"/>
      <c r="F8" s="14">
        <f>SUM(F3:F7)</f>
        <v>16689224.57</v>
      </c>
    </row>
    <row r="9" spans="1:6" ht="12.75">
      <c r="A9" s="4" t="s">
        <v>27</v>
      </c>
      <c r="B9" s="4" t="s">
        <v>60</v>
      </c>
      <c r="C9" s="3">
        <v>3780</v>
      </c>
      <c r="D9" s="224" t="s">
        <v>19</v>
      </c>
      <c r="E9" s="4" t="s">
        <v>23</v>
      </c>
      <c r="F9" s="9">
        <v>1427860.05</v>
      </c>
    </row>
    <row r="10" spans="1:6" ht="12.75">
      <c r="A10" s="4" t="s">
        <v>27</v>
      </c>
      <c r="B10" s="4" t="s">
        <v>60</v>
      </c>
      <c r="C10" s="3">
        <v>3781</v>
      </c>
      <c r="D10" s="224" t="s">
        <v>19</v>
      </c>
      <c r="E10" s="4" t="s">
        <v>23</v>
      </c>
      <c r="F10" s="9">
        <v>69496.05</v>
      </c>
    </row>
    <row r="11" spans="1:6" ht="12.75">
      <c r="A11" s="4" t="s">
        <v>27</v>
      </c>
      <c r="B11" s="4" t="s">
        <v>84</v>
      </c>
      <c r="C11" s="3">
        <v>3821</v>
      </c>
      <c r="D11" s="224" t="s">
        <v>19</v>
      </c>
      <c r="E11" s="4" t="s">
        <v>23</v>
      </c>
      <c r="F11" s="9">
        <v>561808.8</v>
      </c>
    </row>
    <row r="12" spans="1:6" ht="12.75">
      <c r="A12" s="4" t="s">
        <v>27</v>
      </c>
      <c r="B12" s="4" t="s">
        <v>84</v>
      </c>
      <c r="C12" s="3">
        <v>3822</v>
      </c>
      <c r="D12" s="224" t="s">
        <v>19</v>
      </c>
      <c r="E12" s="4" t="s">
        <v>23</v>
      </c>
      <c r="F12" s="9">
        <v>359113.25</v>
      </c>
    </row>
    <row r="13" spans="1:6" ht="12.75">
      <c r="A13" s="4" t="s">
        <v>27</v>
      </c>
      <c r="B13" s="4" t="s">
        <v>124</v>
      </c>
      <c r="C13" s="3">
        <v>3878</v>
      </c>
      <c r="D13" s="224" t="s">
        <v>19</v>
      </c>
      <c r="E13" s="4" t="s">
        <v>23</v>
      </c>
      <c r="F13" s="9">
        <v>1174061.7</v>
      </c>
    </row>
    <row r="14" spans="1:6" ht="12.75">
      <c r="A14" s="4" t="s">
        <v>27</v>
      </c>
      <c r="B14" s="4" t="s">
        <v>124</v>
      </c>
      <c r="C14" s="3">
        <v>3879</v>
      </c>
      <c r="D14" s="224" t="s">
        <v>19</v>
      </c>
      <c r="E14" s="4" t="s">
        <v>23</v>
      </c>
      <c r="F14" s="9">
        <v>3610</v>
      </c>
    </row>
    <row r="15" spans="1:6" ht="12.75">
      <c r="A15" s="4" t="s">
        <v>27</v>
      </c>
      <c r="B15" s="4" t="s">
        <v>136</v>
      </c>
      <c r="C15" s="3">
        <v>3890</v>
      </c>
      <c r="D15" s="224" t="s">
        <v>19</v>
      </c>
      <c r="E15" s="4" t="s">
        <v>23</v>
      </c>
      <c r="F15" s="9">
        <v>1159225.2</v>
      </c>
    </row>
    <row r="16" spans="1:6" ht="12.75">
      <c r="A16" s="4" t="s">
        <v>27</v>
      </c>
      <c r="B16" s="4" t="s">
        <v>148</v>
      </c>
      <c r="C16" s="3">
        <v>3917</v>
      </c>
      <c r="D16" s="224" t="s">
        <v>19</v>
      </c>
      <c r="E16" s="4" t="s">
        <v>23</v>
      </c>
      <c r="F16" s="9">
        <v>446272.5</v>
      </c>
    </row>
    <row r="17" spans="1:6" ht="12.75">
      <c r="A17" s="4" t="s">
        <v>27</v>
      </c>
      <c r="B17" s="4" t="s">
        <v>148</v>
      </c>
      <c r="C17" s="3">
        <v>3918</v>
      </c>
      <c r="D17" s="224" t="s">
        <v>19</v>
      </c>
      <c r="E17" s="4" t="s">
        <v>23</v>
      </c>
      <c r="F17" s="9">
        <v>28683.9</v>
      </c>
    </row>
    <row r="18" spans="1:6" ht="12.75">
      <c r="A18" s="4" t="s">
        <v>27</v>
      </c>
      <c r="B18" s="4" t="s">
        <v>104</v>
      </c>
      <c r="C18" s="3">
        <v>3849</v>
      </c>
      <c r="D18" s="224" t="s">
        <v>107</v>
      </c>
      <c r="E18" s="4" t="s">
        <v>108</v>
      </c>
      <c r="F18" s="9">
        <v>5000000</v>
      </c>
    </row>
    <row r="19" spans="1:6" ht="12.75">
      <c r="A19" s="4"/>
      <c r="B19" s="4"/>
      <c r="C19" s="3"/>
      <c r="D19" s="224"/>
      <c r="E19" s="4"/>
      <c r="F19" s="14">
        <f>SUM(F9:F18)</f>
        <v>10230131.450000001</v>
      </c>
    </row>
    <row r="20" spans="1:6" ht="20.25" customHeight="1">
      <c r="A20" s="4" t="s">
        <v>27</v>
      </c>
      <c r="B20" s="4" t="s">
        <v>138</v>
      </c>
      <c r="C20" s="3">
        <v>3894</v>
      </c>
      <c r="D20" s="224" t="s">
        <v>139</v>
      </c>
      <c r="E20" s="4" t="s">
        <v>46</v>
      </c>
      <c r="F20" s="14">
        <v>5940000</v>
      </c>
    </row>
    <row r="21" spans="1:6" ht="12.75">
      <c r="A21" s="4"/>
      <c r="B21" s="4"/>
      <c r="C21" s="3"/>
      <c r="D21" s="224"/>
      <c r="E21" s="4"/>
      <c r="F21" s="9"/>
    </row>
    <row r="22" spans="1:6" ht="12.75">
      <c r="A22" s="4" t="s">
        <v>27</v>
      </c>
      <c r="B22" s="4" t="s">
        <v>61</v>
      </c>
      <c r="C22" s="3">
        <v>3763</v>
      </c>
      <c r="D22" s="224" t="s">
        <v>34</v>
      </c>
      <c r="E22" s="4" t="s">
        <v>35</v>
      </c>
      <c r="F22" s="14">
        <v>29851.24</v>
      </c>
    </row>
    <row r="23" spans="1:6" ht="16.5" customHeight="1">
      <c r="A23" s="6"/>
      <c r="B23" s="6"/>
      <c r="D23" s="223"/>
      <c r="E23" s="156" t="s">
        <v>71</v>
      </c>
      <c r="F23" s="226">
        <f>SUM(F22,F20,F19,F8)</f>
        <v>32889207.26</v>
      </c>
    </row>
    <row r="25" spans="5:6" ht="12.75">
      <c r="E25" s="245" t="s">
        <v>135</v>
      </c>
      <c r="F25" s="246"/>
    </row>
    <row r="26" spans="5:6" ht="12.75">
      <c r="E26" s="247"/>
      <c r="F26" s="248"/>
    </row>
    <row r="27" spans="5:6" ht="12.75">
      <c r="E27" s="247"/>
      <c r="F27" s="248" t="s">
        <v>72</v>
      </c>
    </row>
    <row r="28" spans="5:6" ht="12.75">
      <c r="E28" s="247"/>
      <c r="F28" s="248" t="s">
        <v>73</v>
      </c>
    </row>
    <row r="29" spans="5:6" ht="12.75">
      <c r="E29" s="249"/>
      <c r="F29" s="272" t="s">
        <v>211</v>
      </c>
    </row>
  </sheetData>
  <mergeCells count="1">
    <mergeCell ref="A1:F1"/>
  </mergeCells>
  <printOptions/>
  <pageMargins left="0.4" right="0.24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8" sqref="D18"/>
    </sheetView>
  </sheetViews>
  <sheetFormatPr defaultColWidth="9.140625" defaultRowHeight="12.75"/>
  <cols>
    <col min="1" max="1" width="9.00390625" style="0" bestFit="1" customWidth="1"/>
    <col min="2" max="2" width="8.7109375" style="0" customWidth="1"/>
    <col min="3" max="3" width="10.7109375" style="0" customWidth="1"/>
    <col min="4" max="4" width="39.8515625" style="0" bestFit="1" customWidth="1"/>
    <col min="5" max="5" width="10.7109375" style="0" bestFit="1" customWidth="1"/>
    <col min="6" max="6" width="12.8515625" style="0" bestFit="1" customWidth="1"/>
  </cols>
  <sheetData>
    <row r="1" spans="1:6" ht="33.75" customHeight="1">
      <c r="A1" s="385" t="s">
        <v>217</v>
      </c>
      <c r="B1" s="385"/>
      <c r="C1" s="385"/>
      <c r="D1" s="385"/>
      <c r="E1" s="385"/>
      <c r="F1" s="385"/>
    </row>
    <row r="2" spans="1:6" ht="32.25" customHeight="1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6" ht="12.75">
      <c r="A3" s="4" t="s">
        <v>15</v>
      </c>
      <c r="B3" s="4" t="s">
        <v>61</v>
      </c>
      <c r="C3" s="3">
        <v>3766</v>
      </c>
      <c r="D3" s="224" t="s">
        <v>6</v>
      </c>
      <c r="E3" s="4" t="s">
        <v>10</v>
      </c>
      <c r="F3" s="9">
        <v>2787251.42</v>
      </c>
    </row>
    <row r="4" spans="1:6" ht="12.75">
      <c r="A4" s="4" t="s">
        <v>15</v>
      </c>
      <c r="B4" s="4" t="s">
        <v>104</v>
      </c>
      <c r="C4" s="3">
        <v>3848</v>
      </c>
      <c r="D4" s="224" t="s">
        <v>105</v>
      </c>
      <c r="E4" s="4" t="s">
        <v>106</v>
      </c>
      <c r="F4" s="9">
        <v>289414</v>
      </c>
    </row>
    <row r="5" spans="1:6" ht="12.75">
      <c r="A5" s="6"/>
      <c r="B5" s="6"/>
      <c r="D5" s="223"/>
      <c r="E5" s="6"/>
      <c r="F5" s="226">
        <f>SUM(F3:F4)</f>
        <v>3076665.42</v>
      </c>
    </row>
    <row r="7" spans="5:6" ht="12.75">
      <c r="E7" s="245" t="s">
        <v>209</v>
      </c>
      <c r="F7" s="246"/>
    </row>
    <row r="8" spans="5:6" ht="12.75">
      <c r="E8" s="247"/>
      <c r="F8" s="248"/>
    </row>
    <row r="9" spans="5:6" ht="12.75">
      <c r="E9" s="247"/>
      <c r="F9" s="248"/>
    </row>
    <row r="10" spans="5:6" ht="12.75">
      <c r="E10" s="247"/>
      <c r="F10" s="248" t="s">
        <v>207</v>
      </c>
    </row>
    <row r="11" spans="5:6" ht="12.75">
      <c r="E11" s="247"/>
      <c r="F11" s="248" t="s">
        <v>73</v>
      </c>
    </row>
    <row r="12" spans="5:6" ht="12.75">
      <c r="E12" s="249"/>
      <c r="F12" s="272" t="s">
        <v>218</v>
      </c>
    </row>
  </sheetData>
  <mergeCells count="1">
    <mergeCell ref="A1:F1"/>
  </mergeCells>
  <printOptions/>
  <pageMargins left="0.6" right="0.4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53"/>
  <sheetViews>
    <sheetView workbookViewId="0" topLeftCell="A95">
      <selection activeCell="G106" sqref="G106"/>
    </sheetView>
  </sheetViews>
  <sheetFormatPr defaultColWidth="9.140625" defaultRowHeight="12.75"/>
  <cols>
    <col min="1" max="1" width="8.57421875" style="0" bestFit="1" customWidth="1"/>
    <col min="2" max="2" width="7.00390625" style="0" bestFit="1" customWidth="1"/>
    <col min="3" max="3" width="5.00390625" style="0" bestFit="1" customWidth="1"/>
    <col min="4" max="4" width="42.8515625" style="0" customWidth="1"/>
    <col min="5" max="5" width="15.00390625" style="0" customWidth="1"/>
    <col min="6" max="6" width="16.421875" style="0" customWidth="1"/>
    <col min="7" max="7" width="18.8515625" style="16" customWidth="1"/>
  </cols>
  <sheetData>
    <row r="2" spans="1:7" ht="12.75">
      <c r="A2" s="4" t="s">
        <v>26</v>
      </c>
      <c r="B2" s="4" t="s">
        <v>59</v>
      </c>
      <c r="C2" s="3">
        <v>3785</v>
      </c>
      <c r="D2" s="224" t="s">
        <v>21</v>
      </c>
      <c r="E2" s="4" t="s">
        <v>25</v>
      </c>
      <c r="F2" s="9">
        <v>229157.47</v>
      </c>
      <c r="G2" s="229"/>
    </row>
    <row r="3" spans="1:7" ht="12.75">
      <c r="A3" s="4" t="s">
        <v>26</v>
      </c>
      <c r="B3" s="4" t="s">
        <v>84</v>
      </c>
      <c r="C3" s="3">
        <v>3810</v>
      </c>
      <c r="D3" s="224" t="s">
        <v>20</v>
      </c>
      <c r="E3" s="4" t="s">
        <v>24</v>
      </c>
      <c r="F3" s="9">
        <v>731887.65</v>
      </c>
      <c r="G3" s="229"/>
    </row>
    <row r="4" spans="1:7" ht="12.75">
      <c r="A4" s="4" t="s">
        <v>26</v>
      </c>
      <c r="B4" s="4" t="s">
        <v>84</v>
      </c>
      <c r="C4" s="3">
        <v>3811</v>
      </c>
      <c r="D4" s="224" t="s">
        <v>20</v>
      </c>
      <c r="E4" s="4" t="s">
        <v>24</v>
      </c>
      <c r="F4" s="9">
        <v>394093.35</v>
      </c>
      <c r="G4" s="229"/>
    </row>
    <row r="5" spans="1:7" ht="12.75">
      <c r="A5" s="4" t="s">
        <v>26</v>
      </c>
      <c r="B5" s="4" t="s">
        <v>84</v>
      </c>
      <c r="C5" s="3">
        <v>3812</v>
      </c>
      <c r="D5" s="224" t="s">
        <v>20</v>
      </c>
      <c r="E5" s="4" t="s">
        <v>24</v>
      </c>
      <c r="F5" s="9">
        <v>12827.52</v>
      </c>
      <c r="G5" s="229"/>
    </row>
    <row r="6" spans="1:7" ht="12.75">
      <c r="A6" s="4" t="s">
        <v>26</v>
      </c>
      <c r="B6" s="4" t="s">
        <v>84</v>
      </c>
      <c r="C6" s="3">
        <v>3813</v>
      </c>
      <c r="D6" s="224" t="s">
        <v>20</v>
      </c>
      <c r="E6" s="4" t="s">
        <v>24</v>
      </c>
      <c r="F6" s="9">
        <v>34365</v>
      </c>
      <c r="G6" s="229"/>
    </row>
    <row r="7" spans="1:7" ht="12.75">
      <c r="A7" s="4" t="s">
        <v>26</v>
      </c>
      <c r="B7" s="4" t="s">
        <v>101</v>
      </c>
      <c r="C7" s="3">
        <v>3843</v>
      </c>
      <c r="D7" s="224" t="s">
        <v>20</v>
      </c>
      <c r="E7" s="4" t="s">
        <v>24</v>
      </c>
      <c r="F7" s="9">
        <v>731887.65</v>
      </c>
      <c r="G7" s="229"/>
    </row>
    <row r="8" spans="1:7" ht="12.75">
      <c r="A8" s="4" t="s">
        <v>26</v>
      </c>
      <c r="B8" s="4" t="s">
        <v>101</v>
      </c>
      <c r="C8" s="3">
        <v>3844</v>
      </c>
      <c r="D8" s="224" t="s">
        <v>20</v>
      </c>
      <c r="E8" s="4" t="s">
        <v>24</v>
      </c>
      <c r="F8" s="9">
        <v>394093.35</v>
      </c>
      <c r="G8" s="229"/>
    </row>
    <row r="9" spans="1:7" ht="12.75">
      <c r="A9" s="4" t="s">
        <v>26</v>
      </c>
      <c r="B9" s="4" t="s">
        <v>119</v>
      </c>
      <c r="C9" s="3">
        <v>3863</v>
      </c>
      <c r="D9" s="224" t="s">
        <v>120</v>
      </c>
      <c r="E9" s="4" t="s">
        <v>121</v>
      </c>
      <c r="F9" s="9">
        <v>178000</v>
      </c>
      <c r="G9" s="229"/>
    </row>
    <row r="10" spans="1:7" ht="12.75">
      <c r="A10" s="4" t="s">
        <v>26</v>
      </c>
      <c r="B10" s="4" t="s">
        <v>129</v>
      </c>
      <c r="C10" s="3">
        <v>3882</v>
      </c>
      <c r="D10" s="224" t="s">
        <v>130</v>
      </c>
      <c r="E10" s="4" t="s">
        <v>0</v>
      </c>
      <c r="F10" s="9">
        <v>4288971.95</v>
      </c>
      <c r="G10" s="229"/>
    </row>
    <row r="11" spans="1:7" ht="12.75">
      <c r="A11" s="4" t="s">
        <v>26</v>
      </c>
      <c r="B11" s="4" t="s">
        <v>133</v>
      </c>
      <c r="C11" s="3">
        <v>3888</v>
      </c>
      <c r="D11" s="224" t="s">
        <v>20</v>
      </c>
      <c r="E11" s="4" t="s">
        <v>24</v>
      </c>
      <c r="F11" s="9">
        <v>731887.65</v>
      </c>
      <c r="G11" s="229"/>
    </row>
    <row r="12" spans="1:7" ht="12.75">
      <c r="A12" s="4" t="s">
        <v>26</v>
      </c>
      <c r="B12" s="4" t="s">
        <v>133</v>
      </c>
      <c r="C12" s="3">
        <v>3889</v>
      </c>
      <c r="D12" s="224" t="s">
        <v>20</v>
      </c>
      <c r="E12" s="4" t="s">
        <v>24</v>
      </c>
      <c r="F12" s="9">
        <v>394093.35</v>
      </c>
      <c r="G12" s="229"/>
    </row>
    <row r="13" spans="1:7" ht="12.75">
      <c r="A13" s="4" t="s">
        <v>26</v>
      </c>
      <c r="B13" s="4" t="s">
        <v>136</v>
      </c>
      <c r="C13" s="3">
        <v>3892</v>
      </c>
      <c r="D13" s="224" t="s">
        <v>120</v>
      </c>
      <c r="E13" s="4" t="s">
        <v>137</v>
      </c>
      <c r="F13" s="9">
        <v>487625</v>
      </c>
      <c r="G13" s="229"/>
    </row>
    <row r="14" spans="1:7" ht="12.75">
      <c r="A14" s="4" t="s">
        <v>26</v>
      </c>
      <c r="B14" s="4" t="s">
        <v>138</v>
      </c>
      <c r="C14" s="3">
        <v>3897</v>
      </c>
      <c r="D14" s="224" t="s">
        <v>120</v>
      </c>
      <c r="E14" s="4" t="s">
        <v>140</v>
      </c>
      <c r="F14" s="9">
        <v>665625</v>
      </c>
      <c r="G14" s="229"/>
    </row>
    <row r="15" spans="1:7" ht="12.75">
      <c r="A15" s="4" t="s">
        <v>26</v>
      </c>
      <c r="B15" s="4" t="s">
        <v>153</v>
      </c>
      <c r="C15" s="3">
        <v>3919</v>
      </c>
      <c r="D15" s="224" t="s">
        <v>20</v>
      </c>
      <c r="E15" s="4" t="s">
        <v>24</v>
      </c>
      <c r="F15" s="9">
        <v>585912.6</v>
      </c>
      <c r="G15" s="229"/>
    </row>
    <row r="16" spans="1:7" ht="12.75">
      <c r="A16" s="4" t="s">
        <v>26</v>
      </c>
      <c r="B16" s="4" t="s">
        <v>153</v>
      </c>
      <c r="C16" s="3">
        <v>3920</v>
      </c>
      <c r="D16" s="224" t="s">
        <v>20</v>
      </c>
      <c r="E16" s="4" t="s">
        <v>24</v>
      </c>
      <c r="F16" s="9">
        <v>315491</v>
      </c>
      <c r="G16" s="229"/>
    </row>
    <row r="17" spans="1:7" ht="12.75">
      <c r="A17" s="6"/>
      <c r="B17" s="6"/>
      <c r="D17" s="223"/>
      <c r="E17" s="6"/>
      <c r="F17" s="165">
        <f>SUM(F2:F16)</f>
        <v>10175918.540000001</v>
      </c>
      <c r="G17" s="230">
        <f>SUM(F2:F16)</f>
        <v>10175918.540000001</v>
      </c>
    </row>
    <row r="18" spans="1:7" ht="12.75">
      <c r="A18" s="4" t="s">
        <v>27</v>
      </c>
      <c r="B18" s="4" t="s">
        <v>61</v>
      </c>
      <c r="C18" s="3">
        <v>3763</v>
      </c>
      <c r="D18" s="224" t="s">
        <v>34</v>
      </c>
      <c r="E18" s="4" t="s">
        <v>35</v>
      </c>
      <c r="F18" s="9">
        <v>29851.24</v>
      </c>
      <c r="G18" s="230"/>
    </row>
    <row r="19" spans="1:7" ht="12.75">
      <c r="A19" s="4" t="s">
        <v>27</v>
      </c>
      <c r="B19" s="4" t="s">
        <v>60</v>
      </c>
      <c r="C19" s="3">
        <v>3780</v>
      </c>
      <c r="D19" s="224" t="s">
        <v>19</v>
      </c>
      <c r="E19" s="4" t="s">
        <v>23</v>
      </c>
      <c r="F19" s="9">
        <v>1427860.05</v>
      </c>
      <c r="G19" s="229"/>
    </row>
    <row r="20" spans="1:7" ht="12.75">
      <c r="A20" s="4" t="s">
        <v>27</v>
      </c>
      <c r="B20" s="4" t="s">
        <v>60</v>
      </c>
      <c r="C20" s="3">
        <v>3781</v>
      </c>
      <c r="D20" s="224" t="s">
        <v>19</v>
      </c>
      <c r="E20" s="4" t="s">
        <v>23</v>
      </c>
      <c r="F20" s="9">
        <v>69496.05</v>
      </c>
      <c r="G20" s="229"/>
    </row>
    <row r="21" spans="1:7" ht="12.75">
      <c r="A21" s="4" t="s">
        <v>27</v>
      </c>
      <c r="B21" s="4" t="s">
        <v>62</v>
      </c>
      <c r="C21" s="3">
        <v>3784</v>
      </c>
      <c r="D21" s="224" t="s">
        <v>36</v>
      </c>
      <c r="E21" s="4" t="s">
        <v>37</v>
      </c>
      <c r="F21" s="9">
        <v>2961115.08</v>
      </c>
      <c r="G21" s="229"/>
    </row>
    <row r="22" spans="1:7" ht="12.75">
      <c r="A22" s="4" t="s">
        <v>27</v>
      </c>
      <c r="B22" s="4" t="s">
        <v>83</v>
      </c>
      <c r="C22" s="3">
        <v>3808</v>
      </c>
      <c r="D22" s="224" t="s">
        <v>18</v>
      </c>
      <c r="E22" s="4" t="s">
        <v>45</v>
      </c>
      <c r="F22" s="9">
        <v>5300000</v>
      </c>
      <c r="G22" s="229"/>
    </row>
    <row r="23" spans="1:7" ht="12.75">
      <c r="A23" s="4" t="s">
        <v>27</v>
      </c>
      <c r="B23" s="4" t="s">
        <v>84</v>
      </c>
      <c r="C23" s="3">
        <v>3821</v>
      </c>
      <c r="D23" s="224" t="s">
        <v>19</v>
      </c>
      <c r="E23" s="4" t="s">
        <v>23</v>
      </c>
      <c r="F23" s="9">
        <v>561808.8</v>
      </c>
      <c r="G23" s="229"/>
    </row>
    <row r="24" spans="1:7" ht="12.75">
      <c r="A24" s="4" t="s">
        <v>27</v>
      </c>
      <c r="B24" s="4" t="s">
        <v>84</v>
      </c>
      <c r="C24" s="3">
        <v>3822</v>
      </c>
      <c r="D24" s="224" t="s">
        <v>19</v>
      </c>
      <c r="E24" s="4" t="s">
        <v>23</v>
      </c>
      <c r="F24" s="9">
        <v>359113.25</v>
      </c>
      <c r="G24" s="229"/>
    </row>
    <row r="25" spans="1:7" ht="12.75">
      <c r="A25" s="4" t="s">
        <v>27</v>
      </c>
      <c r="B25" s="4" t="s">
        <v>88</v>
      </c>
      <c r="C25" s="3">
        <v>3826</v>
      </c>
      <c r="D25" s="224" t="s">
        <v>89</v>
      </c>
      <c r="E25" s="4" t="s">
        <v>45</v>
      </c>
      <c r="F25" s="9">
        <v>2890688.45</v>
      </c>
      <c r="G25" s="229"/>
    </row>
    <row r="26" spans="1:7" ht="12.75">
      <c r="A26" s="4" t="s">
        <v>27</v>
      </c>
      <c r="B26" s="4" t="s">
        <v>93</v>
      </c>
      <c r="C26" s="3">
        <v>3840</v>
      </c>
      <c r="D26" s="224" t="s">
        <v>89</v>
      </c>
      <c r="E26" s="4" t="s">
        <v>45</v>
      </c>
      <c r="F26" s="9">
        <v>819188.47</v>
      </c>
      <c r="G26" s="229"/>
    </row>
    <row r="27" spans="1:7" ht="12.75">
      <c r="A27" s="4" t="s">
        <v>27</v>
      </c>
      <c r="B27" s="4" t="s">
        <v>104</v>
      </c>
      <c r="C27" s="3">
        <v>3849</v>
      </c>
      <c r="D27" s="224" t="s">
        <v>107</v>
      </c>
      <c r="E27" s="4" t="s">
        <v>108</v>
      </c>
      <c r="F27" s="9">
        <v>5000000</v>
      </c>
      <c r="G27" s="229"/>
    </row>
    <row r="28" spans="1:7" ht="12.75">
      <c r="A28" s="4" t="s">
        <v>27</v>
      </c>
      <c r="B28" s="4" t="s">
        <v>113</v>
      </c>
      <c r="C28" s="3">
        <v>3856</v>
      </c>
      <c r="D28" s="224" t="s">
        <v>18</v>
      </c>
      <c r="E28" s="4" t="s">
        <v>44</v>
      </c>
      <c r="F28" s="9">
        <v>4718232.57</v>
      </c>
      <c r="G28" s="229"/>
    </row>
    <row r="29" spans="1:7" ht="12.75">
      <c r="A29" s="4" t="s">
        <v>27</v>
      </c>
      <c r="B29" s="4" t="s">
        <v>124</v>
      </c>
      <c r="C29" s="3">
        <v>3878</v>
      </c>
      <c r="D29" s="224" t="s">
        <v>19</v>
      </c>
      <c r="E29" s="4" t="s">
        <v>23</v>
      </c>
      <c r="F29" s="9">
        <v>1174061.7</v>
      </c>
      <c r="G29" s="229"/>
    </row>
    <row r="30" spans="1:7" ht="12.75">
      <c r="A30" s="4" t="s">
        <v>27</v>
      </c>
      <c r="B30" s="4" t="s">
        <v>124</v>
      </c>
      <c r="C30" s="3">
        <v>3879</v>
      </c>
      <c r="D30" s="224" t="s">
        <v>19</v>
      </c>
      <c r="E30" s="4" t="s">
        <v>23</v>
      </c>
      <c r="F30" s="9">
        <v>3610</v>
      </c>
      <c r="G30" s="229"/>
    </row>
    <row r="31" spans="1:7" ht="12.75">
      <c r="A31" s="4" t="s">
        <v>27</v>
      </c>
      <c r="B31" s="4" t="s">
        <v>136</v>
      </c>
      <c r="C31" s="3">
        <v>3890</v>
      </c>
      <c r="D31" s="224" t="s">
        <v>19</v>
      </c>
      <c r="E31" s="4" t="s">
        <v>23</v>
      </c>
      <c r="F31" s="9">
        <v>1159225.2</v>
      </c>
      <c r="G31" s="229"/>
    </row>
    <row r="32" spans="1:7" ht="12.75">
      <c r="A32" s="4" t="s">
        <v>27</v>
      </c>
      <c r="B32" s="4" t="s">
        <v>138</v>
      </c>
      <c r="C32" s="3">
        <v>3894</v>
      </c>
      <c r="D32" s="224" t="s">
        <v>139</v>
      </c>
      <c r="E32" s="4" t="s">
        <v>46</v>
      </c>
      <c r="F32" s="9">
        <v>5940000</v>
      </c>
      <c r="G32" s="230"/>
    </row>
    <row r="33" spans="1:7" ht="12.75">
      <c r="A33" s="4" t="s">
        <v>27</v>
      </c>
      <c r="B33" s="4" t="s">
        <v>148</v>
      </c>
      <c r="C33" s="3">
        <v>3917</v>
      </c>
      <c r="D33" s="224" t="s">
        <v>19</v>
      </c>
      <c r="E33" s="4" t="s">
        <v>23</v>
      </c>
      <c r="F33" s="9">
        <v>446272.5</v>
      </c>
      <c r="G33" s="229"/>
    </row>
    <row r="34" spans="1:7" ht="12.75">
      <c r="A34" s="4" t="s">
        <v>27</v>
      </c>
      <c r="B34" s="4" t="s">
        <v>148</v>
      </c>
      <c r="C34" s="3">
        <v>3918</v>
      </c>
      <c r="D34" s="224" t="s">
        <v>19</v>
      </c>
      <c r="E34" s="4" t="s">
        <v>23</v>
      </c>
      <c r="F34" s="9">
        <v>28683.9</v>
      </c>
      <c r="G34" s="229"/>
    </row>
    <row r="35" spans="1:7" ht="12.75">
      <c r="A35" s="6"/>
      <c r="B35" s="6"/>
      <c r="D35" s="223"/>
      <c r="E35" s="6"/>
      <c r="F35" s="226">
        <f>SUM(F18:F34)</f>
        <v>32889207.259999998</v>
      </c>
      <c r="G35" s="230">
        <f>SUM(F18:F34)</f>
        <v>32889207.259999998</v>
      </c>
    </row>
    <row r="36" spans="1:7" ht="12.75">
      <c r="A36" s="4" t="s">
        <v>15</v>
      </c>
      <c r="B36" s="4" t="s">
        <v>61</v>
      </c>
      <c r="C36" s="3">
        <v>3766</v>
      </c>
      <c r="D36" s="224" t="s">
        <v>6</v>
      </c>
      <c r="E36" s="4" t="s">
        <v>10</v>
      </c>
      <c r="F36" s="9">
        <v>2787251.42</v>
      </c>
      <c r="G36" s="229"/>
    </row>
    <row r="37" spans="1:7" ht="12.75">
      <c r="A37" s="4" t="s">
        <v>15</v>
      </c>
      <c r="B37" s="4" t="s">
        <v>104</v>
      </c>
      <c r="C37" s="3">
        <v>3848</v>
      </c>
      <c r="D37" s="224" t="s">
        <v>105</v>
      </c>
      <c r="E37" s="4" t="s">
        <v>106</v>
      </c>
      <c r="F37" s="9">
        <v>289414</v>
      </c>
      <c r="G37" s="229"/>
    </row>
    <row r="38" spans="1:7" ht="12.75">
      <c r="A38" s="6"/>
      <c r="B38" s="6"/>
      <c r="D38" s="223"/>
      <c r="E38" s="6"/>
      <c r="F38" s="226">
        <f>SUM(F36:F37)</f>
        <v>3076665.42</v>
      </c>
      <c r="G38" s="230">
        <f>SUM(F36:F37)</f>
        <v>3076665.42</v>
      </c>
    </row>
    <row r="39" spans="1:7" ht="12.75">
      <c r="A39" s="4" t="s">
        <v>149</v>
      </c>
      <c r="B39" s="4" t="s">
        <v>109</v>
      </c>
      <c r="C39" s="3">
        <v>3852</v>
      </c>
      <c r="D39" s="224" t="s">
        <v>111</v>
      </c>
      <c r="E39" s="4" t="s">
        <v>11</v>
      </c>
      <c r="F39" s="9">
        <v>3636694.68</v>
      </c>
      <c r="G39" s="229"/>
    </row>
    <row r="40" spans="1:7" ht="12.75">
      <c r="A40" s="4" t="s">
        <v>149</v>
      </c>
      <c r="B40" s="4" t="s">
        <v>109</v>
      </c>
      <c r="C40" s="3">
        <v>3853</v>
      </c>
      <c r="D40" s="224" t="s">
        <v>111</v>
      </c>
      <c r="E40" s="4" t="s">
        <v>11</v>
      </c>
      <c r="F40" s="9">
        <v>8000000</v>
      </c>
      <c r="G40" s="229"/>
    </row>
    <row r="41" spans="1:7" ht="12.75">
      <c r="A41" s="4" t="s">
        <v>149</v>
      </c>
      <c r="B41" s="4" t="s">
        <v>146</v>
      </c>
      <c r="C41" s="3">
        <v>3910</v>
      </c>
      <c r="D41" s="224" t="s">
        <v>111</v>
      </c>
      <c r="E41" s="4" t="s">
        <v>11</v>
      </c>
      <c r="F41" s="9">
        <v>10972515.06</v>
      </c>
      <c r="G41" s="229"/>
    </row>
    <row r="42" spans="1:7" ht="12.75">
      <c r="A42" s="4" t="s">
        <v>149</v>
      </c>
      <c r="B42" s="4" t="s">
        <v>57</v>
      </c>
      <c r="C42" s="3">
        <v>3757</v>
      </c>
      <c r="D42" s="224" t="s">
        <v>53</v>
      </c>
      <c r="E42" s="4" t="s">
        <v>54</v>
      </c>
      <c r="F42" s="9">
        <v>116666.7</v>
      </c>
      <c r="G42" s="229"/>
    </row>
    <row r="43" spans="1:7" ht="12.75">
      <c r="A43" s="4" t="s">
        <v>149</v>
      </c>
      <c r="B43" s="4" t="s">
        <v>75</v>
      </c>
      <c r="C43" s="3">
        <v>3795</v>
      </c>
      <c r="D43" s="224" t="s">
        <v>53</v>
      </c>
      <c r="E43" s="4" t="s">
        <v>54</v>
      </c>
      <c r="F43" s="9">
        <v>116666.7</v>
      </c>
      <c r="G43" s="229"/>
    </row>
    <row r="44" spans="1:7" ht="12.75">
      <c r="A44" s="4" t="s">
        <v>149</v>
      </c>
      <c r="B44" s="4" t="s">
        <v>1</v>
      </c>
      <c r="C44" s="3">
        <v>3807</v>
      </c>
      <c r="D44" s="224" t="s">
        <v>53</v>
      </c>
      <c r="E44" s="4" t="s">
        <v>54</v>
      </c>
      <c r="F44" s="9">
        <v>116666.7</v>
      </c>
      <c r="G44" s="229"/>
    </row>
    <row r="45" spans="1:7" ht="12.75">
      <c r="A45" s="4" t="s">
        <v>149</v>
      </c>
      <c r="B45" s="4" t="s">
        <v>84</v>
      </c>
      <c r="C45" s="3">
        <v>3814</v>
      </c>
      <c r="D45" s="224" t="s">
        <v>53</v>
      </c>
      <c r="E45" s="4" t="s">
        <v>54</v>
      </c>
      <c r="F45" s="9">
        <v>116666.7</v>
      </c>
      <c r="G45" s="229"/>
    </row>
    <row r="46" spans="1:7" ht="12.75">
      <c r="A46" s="4" t="s">
        <v>149</v>
      </c>
      <c r="B46" s="4" t="s">
        <v>90</v>
      </c>
      <c r="C46" s="3">
        <v>3835</v>
      </c>
      <c r="D46" s="224" t="s">
        <v>53</v>
      </c>
      <c r="E46" s="4" t="s">
        <v>54</v>
      </c>
      <c r="F46" s="9">
        <v>116666.7</v>
      </c>
      <c r="G46" s="229"/>
    </row>
    <row r="47" spans="1:7" ht="12.75">
      <c r="A47" s="4" t="s">
        <v>149</v>
      </c>
      <c r="B47" s="4" t="s">
        <v>103</v>
      </c>
      <c r="C47" s="3">
        <v>3847</v>
      </c>
      <c r="D47" s="224" t="s">
        <v>53</v>
      </c>
      <c r="E47" s="4" t="s">
        <v>54</v>
      </c>
      <c r="F47" s="9">
        <v>116666.7</v>
      </c>
      <c r="G47" s="229"/>
    </row>
    <row r="48" spans="1:7" ht="12.75">
      <c r="A48" s="4" t="s">
        <v>149</v>
      </c>
      <c r="B48" s="4" t="s">
        <v>112</v>
      </c>
      <c r="C48" s="3">
        <v>3855</v>
      </c>
      <c r="D48" s="224" t="s">
        <v>53</v>
      </c>
      <c r="E48" s="4" t="s">
        <v>54</v>
      </c>
      <c r="F48" s="9">
        <v>116666.7</v>
      </c>
      <c r="G48" s="229"/>
    </row>
    <row r="49" spans="1:7" ht="12.75">
      <c r="A49" s="4" t="s">
        <v>149</v>
      </c>
      <c r="B49" s="4" t="s">
        <v>127</v>
      </c>
      <c r="C49" s="3">
        <v>3881</v>
      </c>
      <c r="D49" s="224" t="s">
        <v>53</v>
      </c>
      <c r="E49" s="4" t="s">
        <v>54</v>
      </c>
      <c r="F49" s="9">
        <v>116666.7</v>
      </c>
      <c r="G49" s="229"/>
    </row>
    <row r="50" spans="1:7" ht="12.75">
      <c r="A50" s="4" t="s">
        <v>149</v>
      </c>
      <c r="B50" s="4" t="s">
        <v>125</v>
      </c>
      <c r="C50" s="3">
        <v>3880</v>
      </c>
      <c r="D50" s="224" t="s">
        <v>126</v>
      </c>
      <c r="E50" s="4" t="s">
        <v>11</v>
      </c>
      <c r="F50" s="9">
        <v>1560000</v>
      </c>
      <c r="G50" s="230"/>
    </row>
    <row r="51" spans="1:7" ht="12.75">
      <c r="A51" s="6"/>
      <c r="B51" s="6"/>
      <c r="D51" s="223"/>
      <c r="E51" s="6"/>
      <c r="F51" s="226">
        <f>SUM(F39:F50)</f>
        <v>25102543.339999996</v>
      </c>
      <c r="G51" s="230">
        <f>SUM(F39:F50)</f>
        <v>25102543.339999996</v>
      </c>
    </row>
    <row r="52" spans="1:7" ht="12.75">
      <c r="A52" s="4" t="s">
        <v>14</v>
      </c>
      <c r="B52" s="4" t="s">
        <v>83</v>
      </c>
      <c r="C52" s="3">
        <v>3809</v>
      </c>
      <c r="D52" s="224" t="s">
        <v>14</v>
      </c>
      <c r="E52" s="4" t="s">
        <v>86</v>
      </c>
      <c r="F52" s="9">
        <v>990600</v>
      </c>
      <c r="G52" s="229"/>
    </row>
    <row r="53" spans="1:7" ht="12.75">
      <c r="A53" s="4" t="s">
        <v>52</v>
      </c>
      <c r="B53" s="4" t="s">
        <v>136</v>
      </c>
      <c r="C53" s="3">
        <v>3891</v>
      </c>
      <c r="D53" s="224" t="s">
        <v>50</v>
      </c>
      <c r="E53" s="4" t="s">
        <v>51</v>
      </c>
      <c r="F53" s="9">
        <v>272000</v>
      </c>
      <c r="G53" s="230"/>
    </row>
    <row r="54" spans="1:7" ht="12.75">
      <c r="A54" s="6"/>
      <c r="B54" s="6"/>
      <c r="D54" s="223"/>
      <c r="E54" s="6"/>
      <c r="F54" s="226">
        <f>SUM(F52:F53)</f>
        <v>1262600</v>
      </c>
      <c r="G54" s="230">
        <f>SUM(F52:F53)</f>
        <v>1262600</v>
      </c>
    </row>
    <row r="55" spans="1:7" ht="12.75">
      <c r="A55" s="4" t="s">
        <v>17</v>
      </c>
      <c r="B55" s="4" t="s">
        <v>57</v>
      </c>
      <c r="C55" s="3">
        <v>3758</v>
      </c>
      <c r="D55" s="224" t="s">
        <v>47</v>
      </c>
      <c r="E55" s="4" t="s">
        <v>48</v>
      </c>
      <c r="F55" s="9">
        <v>265842</v>
      </c>
      <c r="G55" s="229"/>
    </row>
    <row r="56" spans="1:7" ht="12.75">
      <c r="A56" s="4" t="s">
        <v>17</v>
      </c>
      <c r="B56" s="4" t="s">
        <v>61</v>
      </c>
      <c r="C56" s="3">
        <v>3769</v>
      </c>
      <c r="D56" s="224" t="s">
        <v>8</v>
      </c>
      <c r="E56" s="4" t="s">
        <v>30</v>
      </c>
      <c r="F56" s="9">
        <v>775989.55</v>
      </c>
      <c r="G56" s="230"/>
    </row>
    <row r="57" spans="1:7" ht="12.75">
      <c r="A57" s="4" t="s">
        <v>17</v>
      </c>
      <c r="B57" s="4" t="s">
        <v>61</v>
      </c>
      <c r="C57" s="3">
        <v>3770</v>
      </c>
      <c r="D57" s="224" t="s">
        <v>8</v>
      </c>
      <c r="E57" s="4" t="s">
        <v>30</v>
      </c>
      <c r="F57" s="9">
        <v>139193.5</v>
      </c>
      <c r="G57" s="229"/>
    </row>
    <row r="58" spans="1:7" ht="12.75">
      <c r="A58" s="4" t="s">
        <v>17</v>
      </c>
      <c r="B58" s="4" t="s">
        <v>61</v>
      </c>
      <c r="C58" s="3">
        <v>3771</v>
      </c>
      <c r="D58" s="224" t="s">
        <v>8</v>
      </c>
      <c r="E58" s="4" t="s">
        <v>30</v>
      </c>
      <c r="F58" s="9">
        <v>286271.72</v>
      </c>
      <c r="G58" s="229"/>
    </row>
    <row r="59" spans="1:7" ht="12.75">
      <c r="A59" s="4" t="s">
        <v>17</v>
      </c>
      <c r="B59" s="4" t="s">
        <v>61</v>
      </c>
      <c r="C59" s="3">
        <v>3772</v>
      </c>
      <c r="D59" s="224" t="s">
        <v>8</v>
      </c>
      <c r="E59" s="4" t="s">
        <v>30</v>
      </c>
      <c r="F59" s="9">
        <v>116921.79</v>
      </c>
      <c r="G59" s="229"/>
    </row>
    <row r="60" spans="1:7" ht="12.75">
      <c r="A60" s="4" t="s">
        <v>17</v>
      </c>
      <c r="B60" s="4" t="s">
        <v>61</v>
      </c>
      <c r="C60" s="3">
        <v>3773</v>
      </c>
      <c r="D60" s="224" t="s">
        <v>8</v>
      </c>
      <c r="E60" s="4" t="s">
        <v>30</v>
      </c>
      <c r="F60" s="9">
        <v>20972.92</v>
      </c>
      <c r="G60" s="229"/>
    </row>
    <row r="61" spans="1:7" ht="12.75">
      <c r="A61" s="4" t="s">
        <v>17</v>
      </c>
      <c r="B61" s="4" t="s">
        <v>61</v>
      </c>
      <c r="C61" s="3">
        <v>3774</v>
      </c>
      <c r="D61" s="224" t="s">
        <v>8</v>
      </c>
      <c r="E61" s="4" t="s">
        <v>30</v>
      </c>
      <c r="F61" s="9">
        <v>29678.24</v>
      </c>
      <c r="G61" s="229"/>
    </row>
    <row r="62" spans="1:7" ht="12.75">
      <c r="A62" s="4" t="s">
        <v>17</v>
      </c>
      <c r="B62" s="4" t="s">
        <v>59</v>
      </c>
      <c r="C62" s="3">
        <v>3776</v>
      </c>
      <c r="D62" s="224" t="s">
        <v>63</v>
      </c>
      <c r="E62" s="4" t="s">
        <v>64</v>
      </c>
      <c r="F62" s="9">
        <v>2035845.93</v>
      </c>
      <c r="G62" s="229"/>
    </row>
    <row r="63" spans="1:7" ht="12.75">
      <c r="A63" s="4" t="s">
        <v>17</v>
      </c>
      <c r="B63" s="4" t="s">
        <v>59</v>
      </c>
      <c r="C63" s="3">
        <v>3778</v>
      </c>
      <c r="D63" s="224" t="s">
        <v>63</v>
      </c>
      <c r="E63" s="4" t="s">
        <v>64</v>
      </c>
      <c r="F63" s="9">
        <v>2247258.59</v>
      </c>
      <c r="G63" s="229"/>
    </row>
    <row r="64" spans="1:7" ht="12.75">
      <c r="A64" s="4" t="s">
        <v>17</v>
      </c>
      <c r="B64" s="4" t="s">
        <v>59</v>
      </c>
      <c r="C64" s="3">
        <v>3779</v>
      </c>
      <c r="D64" s="224" t="s">
        <v>63</v>
      </c>
      <c r="E64" s="4" t="s">
        <v>64</v>
      </c>
      <c r="F64" s="9">
        <v>1346398.61</v>
      </c>
      <c r="G64" s="229"/>
    </row>
    <row r="65" spans="1:7" ht="12.75">
      <c r="A65" s="4" t="s">
        <v>17</v>
      </c>
      <c r="B65" s="4" t="s">
        <v>76</v>
      </c>
      <c r="C65" s="3">
        <v>3796</v>
      </c>
      <c r="D65" s="224" t="s">
        <v>154</v>
      </c>
      <c r="E65" s="4" t="s">
        <v>39</v>
      </c>
      <c r="F65" s="9">
        <v>149891</v>
      </c>
      <c r="G65" s="229"/>
    </row>
    <row r="66" spans="1:7" ht="12.75">
      <c r="A66" s="4" t="s">
        <v>17</v>
      </c>
      <c r="B66" s="4" t="s">
        <v>1</v>
      </c>
      <c r="C66" s="3">
        <v>3806</v>
      </c>
      <c r="D66" s="224" t="s">
        <v>2</v>
      </c>
      <c r="E66" s="4" t="s">
        <v>3</v>
      </c>
      <c r="F66" s="9">
        <v>231837.98</v>
      </c>
      <c r="G66" s="229"/>
    </row>
    <row r="67" spans="1:7" ht="12.75">
      <c r="A67" s="4" t="s">
        <v>17</v>
      </c>
      <c r="B67" s="4" t="s">
        <v>84</v>
      </c>
      <c r="C67" s="3">
        <v>3815</v>
      </c>
      <c r="D67" s="224" t="s">
        <v>2</v>
      </c>
      <c r="E67" s="4" t="s">
        <v>3</v>
      </c>
      <c r="F67" s="9">
        <v>2012500</v>
      </c>
      <c r="G67" s="229"/>
    </row>
    <row r="68" spans="1:7" ht="12.75">
      <c r="A68" s="4" t="s">
        <v>17</v>
      </c>
      <c r="B68" s="4" t="s">
        <v>84</v>
      </c>
      <c r="C68" s="3">
        <v>3816</v>
      </c>
      <c r="D68" s="224" t="s">
        <v>8</v>
      </c>
      <c r="E68" s="4" t="s">
        <v>30</v>
      </c>
      <c r="F68" s="9">
        <v>873088.2</v>
      </c>
      <c r="G68" s="229"/>
    </row>
    <row r="69" spans="1:7" ht="12.75">
      <c r="A69" s="4" t="s">
        <v>17</v>
      </c>
      <c r="B69" s="4" t="s">
        <v>84</v>
      </c>
      <c r="C69" s="3">
        <v>3817</v>
      </c>
      <c r="D69" s="224" t="s">
        <v>8</v>
      </c>
      <c r="E69" s="4" t="s">
        <v>30</v>
      </c>
      <c r="F69" s="9">
        <v>156610.66</v>
      </c>
      <c r="G69" s="229"/>
    </row>
    <row r="70" spans="1:7" ht="12.75">
      <c r="A70" s="4" t="s">
        <v>17</v>
      </c>
      <c r="B70" s="4" t="s">
        <v>84</v>
      </c>
      <c r="C70" s="3">
        <v>3818</v>
      </c>
      <c r="D70" s="224" t="s">
        <v>8</v>
      </c>
      <c r="E70" s="4" t="s">
        <v>30</v>
      </c>
      <c r="F70" s="9">
        <v>58482.3</v>
      </c>
      <c r="G70" s="229"/>
    </row>
    <row r="71" spans="1:7" ht="12.75">
      <c r="A71" s="4" t="s">
        <v>17</v>
      </c>
      <c r="B71" s="4" t="s">
        <v>84</v>
      </c>
      <c r="C71" s="3">
        <v>3819</v>
      </c>
      <c r="D71" s="224" t="s">
        <v>8</v>
      </c>
      <c r="E71" s="4" t="s">
        <v>30</v>
      </c>
      <c r="F71" s="9">
        <v>331980.76</v>
      </c>
      <c r="G71" s="229"/>
    </row>
    <row r="72" spans="1:7" ht="12.75">
      <c r="A72" s="4" t="s">
        <v>17</v>
      </c>
      <c r="B72" s="4" t="s">
        <v>84</v>
      </c>
      <c r="C72" s="3">
        <v>3820</v>
      </c>
      <c r="D72" s="224" t="s">
        <v>8</v>
      </c>
      <c r="E72" s="4" t="s">
        <v>30</v>
      </c>
      <c r="F72" s="9">
        <v>59549.2</v>
      </c>
      <c r="G72" s="229"/>
    </row>
    <row r="73" spans="1:7" ht="12.75">
      <c r="A73" s="4" t="s">
        <v>17</v>
      </c>
      <c r="B73" s="4" t="s">
        <v>88</v>
      </c>
      <c r="C73" s="3">
        <v>3827</v>
      </c>
      <c r="D73" s="224" t="s">
        <v>8</v>
      </c>
      <c r="E73" s="4" t="s">
        <v>30</v>
      </c>
      <c r="F73" s="9">
        <v>611666.84</v>
      </c>
      <c r="G73" s="229"/>
    </row>
    <row r="74" spans="1:7" ht="12.75">
      <c r="A74" s="4" t="s">
        <v>17</v>
      </c>
      <c r="B74" s="4" t="s">
        <v>88</v>
      </c>
      <c r="C74" s="3">
        <v>3828</v>
      </c>
      <c r="D74" s="224" t="s">
        <v>8</v>
      </c>
      <c r="E74" s="4" t="s">
        <v>30</v>
      </c>
      <c r="F74" s="9">
        <v>109718.05</v>
      </c>
      <c r="G74" s="229"/>
    </row>
    <row r="75" spans="1:7" ht="12.75">
      <c r="A75" s="4" t="s">
        <v>17</v>
      </c>
      <c r="B75" s="4" t="s">
        <v>88</v>
      </c>
      <c r="C75" s="3">
        <v>3829</v>
      </c>
      <c r="D75" s="224" t="s">
        <v>8</v>
      </c>
      <c r="E75" s="4" t="s">
        <v>30</v>
      </c>
      <c r="F75" s="9">
        <v>34848.09</v>
      </c>
      <c r="G75" s="229"/>
    </row>
    <row r="76" spans="1:7" ht="12.75">
      <c r="A76" s="4" t="s">
        <v>17</v>
      </c>
      <c r="B76" s="4" t="s">
        <v>88</v>
      </c>
      <c r="C76" s="3">
        <v>3830</v>
      </c>
      <c r="D76" s="224" t="s">
        <v>47</v>
      </c>
      <c r="E76" s="4" t="s">
        <v>48</v>
      </c>
      <c r="F76" s="9">
        <v>732542.4</v>
      </c>
      <c r="G76" s="229"/>
    </row>
    <row r="77" spans="1:7" ht="12.75">
      <c r="A77" s="4" t="s">
        <v>17</v>
      </c>
      <c r="B77" s="4" t="s">
        <v>88</v>
      </c>
      <c r="C77" s="3">
        <v>3831</v>
      </c>
      <c r="D77" s="224" t="s">
        <v>47</v>
      </c>
      <c r="E77" s="4" t="s">
        <v>48</v>
      </c>
      <c r="F77" s="9">
        <v>36054.72</v>
      </c>
      <c r="G77" s="229"/>
    </row>
    <row r="78" spans="1:7" ht="12.75">
      <c r="A78" s="4" t="s">
        <v>17</v>
      </c>
      <c r="B78" s="4" t="s">
        <v>91</v>
      </c>
      <c r="C78" s="3">
        <v>3836</v>
      </c>
      <c r="D78" s="224" t="s">
        <v>8</v>
      </c>
      <c r="E78" s="4" t="s">
        <v>12</v>
      </c>
      <c r="F78" s="9">
        <v>2278242.91</v>
      </c>
      <c r="G78" s="229"/>
    </row>
    <row r="79" spans="1:7" ht="12.75">
      <c r="A79" s="4" t="s">
        <v>17</v>
      </c>
      <c r="B79" s="4" t="s">
        <v>93</v>
      </c>
      <c r="C79" s="3">
        <v>3839</v>
      </c>
      <c r="D79" s="224" t="s">
        <v>2</v>
      </c>
      <c r="E79" s="4" t="s">
        <v>3</v>
      </c>
      <c r="F79" s="9">
        <v>130952.61</v>
      </c>
      <c r="G79" s="229"/>
    </row>
    <row r="80" spans="1:7" ht="12.75">
      <c r="A80" s="4" t="s">
        <v>17</v>
      </c>
      <c r="B80" s="4" t="s">
        <v>104</v>
      </c>
      <c r="C80" s="3">
        <v>3850</v>
      </c>
      <c r="D80" s="224" t="s">
        <v>154</v>
      </c>
      <c r="E80" s="4" t="s">
        <v>39</v>
      </c>
      <c r="F80" s="9">
        <v>299782</v>
      </c>
      <c r="G80" s="229"/>
    </row>
    <row r="81" spans="1:7" ht="12.75">
      <c r="A81" s="4" t="s">
        <v>17</v>
      </c>
      <c r="B81" s="4" t="s">
        <v>115</v>
      </c>
      <c r="C81" s="3">
        <v>3860</v>
      </c>
      <c r="D81" s="224" t="s">
        <v>8</v>
      </c>
      <c r="E81" s="4" t="s">
        <v>12</v>
      </c>
      <c r="F81" s="9">
        <v>1047194</v>
      </c>
      <c r="G81" s="229"/>
    </row>
    <row r="82" spans="1:7" ht="12.75">
      <c r="A82" s="4" t="s">
        <v>17</v>
      </c>
      <c r="B82" s="4" t="s">
        <v>122</v>
      </c>
      <c r="C82" s="3">
        <v>3864</v>
      </c>
      <c r="D82" s="224" t="s">
        <v>2</v>
      </c>
      <c r="E82" s="4" t="s">
        <v>3</v>
      </c>
      <c r="F82" s="9">
        <v>2012500</v>
      </c>
      <c r="G82" s="229"/>
    </row>
    <row r="83" spans="1:7" ht="12.75">
      <c r="A83" s="4" t="s">
        <v>17</v>
      </c>
      <c r="B83" s="4" t="s">
        <v>132</v>
      </c>
      <c r="C83" s="3">
        <v>3885</v>
      </c>
      <c r="D83" s="224" t="s">
        <v>8</v>
      </c>
      <c r="E83" s="4" t="s">
        <v>30</v>
      </c>
      <c r="F83" s="9">
        <v>906456.42</v>
      </c>
      <c r="G83" s="229"/>
    </row>
    <row r="84" spans="1:7" ht="12.75">
      <c r="A84" s="4" t="s">
        <v>17</v>
      </c>
      <c r="B84" s="4" t="s">
        <v>132</v>
      </c>
      <c r="C84" s="3">
        <v>3886</v>
      </c>
      <c r="D84" s="224" t="s">
        <v>8</v>
      </c>
      <c r="E84" s="4" t="s">
        <v>30</v>
      </c>
      <c r="F84" s="9">
        <v>168628.61</v>
      </c>
      <c r="G84" s="229"/>
    </row>
    <row r="85" spans="1:7" ht="12.75">
      <c r="A85" s="4" t="s">
        <v>17</v>
      </c>
      <c r="B85" s="4" t="s">
        <v>132</v>
      </c>
      <c r="C85" s="3">
        <v>3887</v>
      </c>
      <c r="D85" s="224" t="s">
        <v>8</v>
      </c>
      <c r="E85" s="4" t="s">
        <v>30</v>
      </c>
      <c r="F85" s="9">
        <v>37202.71</v>
      </c>
      <c r="G85" s="229"/>
    </row>
    <row r="86" spans="1:7" ht="12.75">
      <c r="A86" s="4" t="s">
        <v>17</v>
      </c>
      <c r="B86" s="4" t="s">
        <v>43</v>
      </c>
      <c r="C86" s="3">
        <v>3893</v>
      </c>
      <c r="D86" s="224" t="s">
        <v>154</v>
      </c>
      <c r="E86" s="4" t="s">
        <v>40</v>
      </c>
      <c r="F86" s="9">
        <v>1120797.74</v>
      </c>
      <c r="G86" s="229"/>
    </row>
    <row r="87" spans="1:7" ht="12.75">
      <c r="A87" s="4" t="s">
        <v>17</v>
      </c>
      <c r="B87" s="4" t="s">
        <v>138</v>
      </c>
      <c r="C87" s="3">
        <v>3895</v>
      </c>
      <c r="D87" s="224" t="s">
        <v>154</v>
      </c>
      <c r="E87" s="4" t="s">
        <v>39</v>
      </c>
      <c r="F87" s="9">
        <v>99928</v>
      </c>
      <c r="G87" s="229"/>
    </row>
    <row r="88" spans="1:7" ht="12.75">
      <c r="A88" s="4" t="s">
        <v>17</v>
      </c>
      <c r="B88" s="4" t="s">
        <v>43</v>
      </c>
      <c r="C88" s="3">
        <v>3896</v>
      </c>
      <c r="D88" s="224" t="s">
        <v>154</v>
      </c>
      <c r="E88" s="4" t="s">
        <v>40</v>
      </c>
      <c r="F88" s="9">
        <v>124528.14</v>
      </c>
      <c r="G88" s="229"/>
    </row>
    <row r="89" spans="1:7" ht="12.75">
      <c r="A89" s="4" t="s">
        <v>17</v>
      </c>
      <c r="B89" s="4" t="s">
        <v>138</v>
      </c>
      <c r="C89" s="3">
        <v>3901</v>
      </c>
      <c r="D89" s="224" t="s">
        <v>47</v>
      </c>
      <c r="E89" s="4" t="s">
        <v>48</v>
      </c>
      <c r="F89" s="9">
        <v>371688.48</v>
      </c>
      <c r="G89" s="229"/>
    </row>
    <row r="90" spans="1:7" ht="12.75">
      <c r="A90" s="4" t="s">
        <v>17</v>
      </c>
      <c r="B90" s="4" t="s">
        <v>138</v>
      </c>
      <c r="C90" s="3">
        <v>3902</v>
      </c>
      <c r="D90" s="224" t="s">
        <v>47</v>
      </c>
      <c r="E90" s="4" t="s">
        <v>48</v>
      </c>
      <c r="F90" s="9">
        <v>95134.23</v>
      </c>
      <c r="G90" s="229"/>
    </row>
    <row r="91" spans="1:7" ht="12.75">
      <c r="A91" s="6"/>
      <c r="B91" s="6"/>
      <c r="D91" s="223"/>
      <c r="E91" s="6"/>
      <c r="F91" s="226">
        <f>SUM(F55:F90)</f>
        <v>21356178.900000002</v>
      </c>
      <c r="G91" s="230">
        <f>SUM(F55:F90)</f>
        <v>21356178.900000002</v>
      </c>
    </row>
    <row r="92" spans="1:7" ht="12.75">
      <c r="A92" s="4" t="s">
        <v>33</v>
      </c>
      <c r="B92" s="4" t="s">
        <v>88</v>
      </c>
      <c r="C92" s="3">
        <v>3832</v>
      </c>
      <c r="D92" s="224" t="s">
        <v>31</v>
      </c>
      <c r="E92" s="4" t="s">
        <v>32</v>
      </c>
      <c r="F92" s="9">
        <v>135144</v>
      </c>
      <c r="G92" s="229"/>
    </row>
    <row r="93" spans="1:7" ht="12.75">
      <c r="A93" s="4" t="s">
        <v>33</v>
      </c>
      <c r="B93" s="4" t="s">
        <v>88</v>
      </c>
      <c r="C93" s="3">
        <v>3833</v>
      </c>
      <c r="D93" s="224" t="s">
        <v>31</v>
      </c>
      <c r="E93" s="4" t="s">
        <v>32</v>
      </c>
      <c r="F93" s="9">
        <v>1216296</v>
      </c>
      <c r="G93" s="230"/>
    </row>
    <row r="94" spans="1:7" ht="12.75">
      <c r="A94" s="4" t="s">
        <v>33</v>
      </c>
      <c r="B94" s="4" t="s">
        <v>88</v>
      </c>
      <c r="C94" s="3">
        <v>3834</v>
      </c>
      <c r="D94" s="224" t="s">
        <v>31</v>
      </c>
      <c r="E94" s="4" t="s">
        <v>32</v>
      </c>
      <c r="F94" s="9">
        <v>219970.87</v>
      </c>
      <c r="G94" s="229"/>
    </row>
    <row r="95" spans="1:7" ht="12.75">
      <c r="A95" s="25"/>
      <c r="B95" s="25"/>
      <c r="C95" s="22"/>
      <c r="D95" s="225"/>
      <c r="E95" s="25"/>
      <c r="F95" s="14">
        <f>SUM(F92:F94)</f>
        <v>1571410.87</v>
      </c>
      <c r="G95" s="230">
        <f>SUM(F92:F94)</f>
        <v>1571410.87</v>
      </c>
    </row>
    <row r="96" spans="1:7" ht="12.75">
      <c r="A96" s="4" t="s">
        <v>16</v>
      </c>
      <c r="B96" s="4" t="s">
        <v>57</v>
      </c>
      <c r="C96" s="3">
        <v>3759</v>
      </c>
      <c r="D96" s="224" t="s">
        <v>41</v>
      </c>
      <c r="E96" s="4" t="s">
        <v>42</v>
      </c>
      <c r="F96" s="9">
        <v>2667650.66</v>
      </c>
      <c r="G96" s="229"/>
    </row>
    <row r="97" spans="1:7" ht="12.75">
      <c r="A97" s="4" t="s">
        <v>16</v>
      </c>
      <c r="B97" s="4" t="s">
        <v>57</v>
      </c>
      <c r="C97" s="3">
        <v>3760</v>
      </c>
      <c r="D97" s="224" t="s">
        <v>41</v>
      </c>
      <c r="E97" s="4" t="s">
        <v>42</v>
      </c>
      <c r="F97" s="9">
        <v>2012438.21</v>
      </c>
      <c r="G97" s="230"/>
    </row>
    <row r="98" spans="1:7" ht="12.75">
      <c r="A98" s="4" t="s">
        <v>16</v>
      </c>
      <c r="B98" s="4" t="s">
        <v>57</v>
      </c>
      <c r="C98" s="3">
        <v>3761</v>
      </c>
      <c r="D98" s="224" t="s">
        <v>7</v>
      </c>
      <c r="E98" s="4" t="s">
        <v>13</v>
      </c>
      <c r="F98" s="9">
        <v>4126358.17</v>
      </c>
      <c r="G98" s="229"/>
    </row>
    <row r="99" spans="1:7" ht="12.75">
      <c r="A99" s="4" t="s">
        <v>16</v>
      </c>
      <c r="B99" s="4" t="s">
        <v>57</v>
      </c>
      <c r="C99" s="3">
        <v>3762</v>
      </c>
      <c r="D99" s="224" t="s">
        <v>7</v>
      </c>
      <c r="E99" s="4" t="s">
        <v>13</v>
      </c>
      <c r="F99" s="9">
        <v>6189537.25</v>
      </c>
      <c r="G99" s="229"/>
    </row>
    <row r="100" spans="1:7" ht="12.75">
      <c r="A100" s="4" t="s">
        <v>16</v>
      </c>
      <c r="B100" s="4" t="s">
        <v>60</v>
      </c>
      <c r="C100" s="3">
        <v>3782</v>
      </c>
      <c r="D100" s="224" t="s">
        <v>7</v>
      </c>
      <c r="E100" s="4" t="s">
        <v>13</v>
      </c>
      <c r="F100" s="9">
        <v>5801576.09</v>
      </c>
      <c r="G100" s="229"/>
    </row>
    <row r="101" spans="1:7" ht="12.75">
      <c r="A101" s="4" t="s">
        <v>16</v>
      </c>
      <c r="B101" s="4" t="s">
        <v>60</v>
      </c>
      <c r="C101" s="3">
        <v>3783</v>
      </c>
      <c r="D101" s="224" t="s">
        <v>7</v>
      </c>
      <c r="E101" s="4" t="s">
        <v>13</v>
      </c>
      <c r="F101" s="9">
        <v>8702364.13</v>
      </c>
      <c r="G101" s="229"/>
    </row>
    <row r="102" spans="1:7" ht="12.75">
      <c r="A102" s="4" t="s">
        <v>16</v>
      </c>
      <c r="B102" s="4" t="s">
        <v>65</v>
      </c>
      <c r="C102" s="3">
        <v>3786</v>
      </c>
      <c r="D102" s="224" t="s">
        <v>7</v>
      </c>
      <c r="E102" s="4" t="s">
        <v>13</v>
      </c>
      <c r="F102" s="9">
        <v>32734.6</v>
      </c>
      <c r="G102" s="229"/>
    </row>
    <row r="103" spans="1:7" ht="12.75">
      <c r="A103" s="4" t="s">
        <v>16</v>
      </c>
      <c r="B103" s="4" t="s">
        <v>65</v>
      </c>
      <c r="C103" s="3">
        <v>3787</v>
      </c>
      <c r="D103" s="224" t="s">
        <v>7</v>
      </c>
      <c r="E103" s="4" t="s">
        <v>13</v>
      </c>
      <c r="F103" s="9">
        <v>85872.88</v>
      </c>
      <c r="G103" s="229"/>
    </row>
    <row r="104" spans="1:7" ht="12.75">
      <c r="A104" s="4" t="s">
        <v>16</v>
      </c>
      <c r="B104" s="4" t="s">
        <v>75</v>
      </c>
      <c r="C104" s="3">
        <v>3789</v>
      </c>
      <c r="D104" s="224" t="s">
        <v>7</v>
      </c>
      <c r="E104" s="4" t="s">
        <v>13</v>
      </c>
      <c r="F104" s="9">
        <v>15586365.28</v>
      </c>
      <c r="G104" s="229"/>
    </row>
    <row r="105" spans="1:7" ht="12.75">
      <c r="A105" s="4" t="s">
        <v>16</v>
      </c>
      <c r="B105" s="4" t="s">
        <v>75</v>
      </c>
      <c r="C105" s="3">
        <v>3790</v>
      </c>
      <c r="D105" s="224" t="s">
        <v>7</v>
      </c>
      <c r="E105" s="4" t="s">
        <v>13</v>
      </c>
      <c r="F105" s="9">
        <v>23379547.92</v>
      </c>
      <c r="G105" s="229"/>
    </row>
    <row r="106" spans="1:7" ht="12.75">
      <c r="A106" s="4" t="s">
        <v>16</v>
      </c>
      <c r="B106" s="4" t="s">
        <v>75</v>
      </c>
      <c r="C106" s="3">
        <v>3791</v>
      </c>
      <c r="D106" s="224" t="s">
        <v>7</v>
      </c>
      <c r="E106" s="4" t="s">
        <v>13</v>
      </c>
      <c r="F106" s="9">
        <v>5751521.02</v>
      </c>
      <c r="G106" s="229"/>
    </row>
    <row r="107" spans="1:7" ht="12.75">
      <c r="A107" s="4" t="s">
        <v>16</v>
      </c>
      <c r="B107" s="4" t="s">
        <v>75</v>
      </c>
      <c r="C107" s="3">
        <v>3792</v>
      </c>
      <c r="D107" s="224" t="s">
        <v>7</v>
      </c>
      <c r="E107" s="4" t="s">
        <v>13</v>
      </c>
      <c r="F107" s="9">
        <v>21485.49</v>
      </c>
      <c r="G107" s="229"/>
    </row>
    <row r="108" spans="1:7" ht="12.75">
      <c r="A108" s="4" t="s">
        <v>16</v>
      </c>
      <c r="B108" s="4" t="s">
        <v>75</v>
      </c>
      <c r="C108" s="3">
        <v>3793</v>
      </c>
      <c r="D108" s="224" t="s">
        <v>7</v>
      </c>
      <c r="E108" s="4" t="s">
        <v>13</v>
      </c>
      <c r="F108" s="9">
        <v>6979701.96</v>
      </c>
      <c r="G108" s="229"/>
    </row>
    <row r="109" spans="1:7" ht="12.75">
      <c r="A109" s="4" t="s">
        <v>16</v>
      </c>
      <c r="B109" s="4" t="s">
        <v>75</v>
      </c>
      <c r="C109" s="3">
        <v>3794</v>
      </c>
      <c r="D109" s="224" t="s">
        <v>7</v>
      </c>
      <c r="E109" s="4" t="s">
        <v>13</v>
      </c>
      <c r="F109" s="9">
        <v>8627281.54</v>
      </c>
      <c r="G109" s="229"/>
    </row>
    <row r="110" spans="1:7" ht="12.75">
      <c r="A110" s="4" t="s">
        <v>16</v>
      </c>
      <c r="B110" s="4" t="s">
        <v>76</v>
      </c>
      <c r="C110" s="3">
        <v>3797</v>
      </c>
      <c r="D110" s="224" t="s">
        <v>77</v>
      </c>
      <c r="E110" s="4" t="s">
        <v>78</v>
      </c>
      <c r="F110" s="9">
        <v>1222800</v>
      </c>
      <c r="G110" s="229"/>
    </row>
    <row r="111" spans="1:7" ht="12.75">
      <c r="A111" s="4" t="s">
        <v>16</v>
      </c>
      <c r="B111" s="4" t="s">
        <v>76</v>
      </c>
      <c r="C111" s="3">
        <v>3798</v>
      </c>
      <c r="D111" s="224" t="s">
        <v>77</v>
      </c>
      <c r="E111" s="4" t="s">
        <v>78</v>
      </c>
      <c r="F111" s="9">
        <v>305700</v>
      </c>
      <c r="G111" s="229"/>
    </row>
    <row r="112" spans="1:7" ht="12.75">
      <c r="A112" s="4" t="s">
        <v>16</v>
      </c>
      <c r="B112" s="4" t="s">
        <v>79</v>
      </c>
      <c r="C112" s="3">
        <v>3799</v>
      </c>
      <c r="D112" s="224" t="s">
        <v>41</v>
      </c>
      <c r="E112" s="4" t="s">
        <v>42</v>
      </c>
      <c r="F112" s="9">
        <v>889216.89</v>
      </c>
      <c r="G112" s="229"/>
    </row>
    <row r="113" spans="1:7" ht="12.75">
      <c r="A113" s="4" t="s">
        <v>16</v>
      </c>
      <c r="B113" s="4" t="s">
        <v>79</v>
      </c>
      <c r="C113" s="3">
        <v>3800</v>
      </c>
      <c r="D113" s="224" t="s">
        <v>41</v>
      </c>
      <c r="E113" s="4" t="s">
        <v>42</v>
      </c>
      <c r="F113" s="9">
        <v>670812.74</v>
      </c>
      <c r="G113" s="229"/>
    </row>
    <row r="114" spans="1:7" ht="12.75">
      <c r="A114" s="4" t="s">
        <v>16</v>
      </c>
      <c r="B114" s="4" t="s">
        <v>80</v>
      </c>
      <c r="C114" s="3">
        <v>3801</v>
      </c>
      <c r="D114" s="224" t="s">
        <v>7</v>
      </c>
      <c r="E114" s="4" t="s">
        <v>13</v>
      </c>
      <c r="F114" s="9">
        <v>5754430.29</v>
      </c>
      <c r="G114" s="229"/>
    </row>
    <row r="115" spans="1:7" ht="12.75">
      <c r="A115" s="4" t="s">
        <v>16</v>
      </c>
      <c r="B115" s="4" t="s">
        <v>80</v>
      </c>
      <c r="C115" s="3">
        <v>3802</v>
      </c>
      <c r="D115" s="224" t="s">
        <v>7</v>
      </c>
      <c r="E115" s="4" t="s">
        <v>13</v>
      </c>
      <c r="F115" s="9">
        <v>9480191.27</v>
      </c>
      <c r="G115" s="229"/>
    </row>
    <row r="116" spans="1:7" ht="12.75">
      <c r="A116" s="4" t="s">
        <v>16</v>
      </c>
      <c r="B116" s="4" t="s">
        <v>81</v>
      </c>
      <c r="C116" s="3">
        <v>3803</v>
      </c>
      <c r="D116" s="224" t="s">
        <v>82</v>
      </c>
      <c r="E116" s="4" t="s">
        <v>49</v>
      </c>
      <c r="F116" s="9">
        <v>8137378.51</v>
      </c>
      <c r="G116" s="229"/>
    </row>
    <row r="117" spans="1:7" ht="12.75">
      <c r="A117" s="4" t="s">
        <v>16</v>
      </c>
      <c r="B117" s="4" t="s">
        <v>81</v>
      </c>
      <c r="C117" s="3">
        <v>3804</v>
      </c>
      <c r="D117" s="224" t="s">
        <v>82</v>
      </c>
      <c r="E117" s="4" t="s">
        <v>49</v>
      </c>
      <c r="F117" s="9">
        <v>9257650.01</v>
      </c>
      <c r="G117" s="229"/>
    </row>
    <row r="118" spans="1:7" ht="12.75">
      <c r="A118" s="4" t="s">
        <v>16</v>
      </c>
      <c r="B118" s="4" t="s">
        <v>85</v>
      </c>
      <c r="C118" s="3">
        <v>3821</v>
      </c>
      <c r="D118" s="224" t="s">
        <v>7</v>
      </c>
      <c r="E118" s="4" t="s">
        <v>13</v>
      </c>
      <c r="F118" s="9">
        <v>4034000</v>
      </c>
      <c r="G118" s="229"/>
    </row>
    <row r="119" spans="1:7" ht="12.75">
      <c r="A119" s="4" t="s">
        <v>16</v>
      </c>
      <c r="B119" s="4" t="s">
        <v>85</v>
      </c>
      <c r="C119" s="3">
        <v>3822</v>
      </c>
      <c r="D119" s="224" t="s">
        <v>7</v>
      </c>
      <c r="E119" s="4" t="s">
        <v>13</v>
      </c>
      <c r="F119" s="9">
        <v>9119008.53</v>
      </c>
      <c r="G119" s="229"/>
    </row>
    <row r="120" spans="1:7" ht="12.75">
      <c r="A120" s="4" t="s">
        <v>16</v>
      </c>
      <c r="B120" s="4" t="s">
        <v>92</v>
      </c>
      <c r="C120" s="3">
        <v>3837</v>
      </c>
      <c r="D120" s="224" t="s">
        <v>82</v>
      </c>
      <c r="E120" s="4" t="s">
        <v>49</v>
      </c>
      <c r="F120" s="9">
        <v>1488069.87</v>
      </c>
      <c r="G120" s="229"/>
    </row>
    <row r="121" spans="1:7" ht="12.75">
      <c r="A121" s="4" t="s">
        <v>16</v>
      </c>
      <c r="B121" s="4" t="s">
        <v>92</v>
      </c>
      <c r="C121" s="3">
        <v>3838</v>
      </c>
      <c r="D121" s="224" t="s">
        <v>82</v>
      </c>
      <c r="E121" s="4" t="s">
        <v>49</v>
      </c>
      <c r="F121" s="9">
        <v>4464209.63</v>
      </c>
      <c r="G121" s="229"/>
    </row>
    <row r="122" spans="1:7" ht="12.75">
      <c r="A122" s="4" t="s">
        <v>16</v>
      </c>
      <c r="B122" s="4" t="s">
        <v>100</v>
      </c>
      <c r="C122" s="3">
        <v>3841</v>
      </c>
      <c r="D122" s="224" t="s">
        <v>77</v>
      </c>
      <c r="E122" s="4" t="s">
        <v>78</v>
      </c>
      <c r="F122" s="9">
        <v>627900</v>
      </c>
      <c r="G122" s="229"/>
    </row>
    <row r="123" spans="1:7" ht="12.75">
      <c r="A123" s="4" t="s">
        <v>16</v>
      </c>
      <c r="B123" s="4" t="s">
        <v>100</v>
      </c>
      <c r="C123" s="3">
        <v>3842</v>
      </c>
      <c r="D123" s="224" t="s">
        <v>77</v>
      </c>
      <c r="E123" s="4" t="s">
        <v>78</v>
      </c>
      <c r="F123" s="9">
        <v>156975</v>
      </c>
      <c r="G123" s="229"/>
    </row>
    <row r="124" spans="1:7" ht="12.75">
      <c r="A124" s="4" t="s">
        <v>16</v>
      </c>
      <c r="B124" s="4" t="s">
        <v>102</v>
      </c>
      <c r="C124" s="3">
        <v>3845</v>
      </c>
      <c r="D124" s="224" t="s">
        <v>82</v>
      </c>
      <c r="E124" s="4" t="s">
        <v>49</v>
      </c>
      <c r="F124" s="9">
        <v>1675506.23</v>
      </c>
      <c r="G124" s="229"/>
    </row>
    <row r="125" spans="1:7" ht="12.75">
      <c r="A125" s="4" t="s">
        <v>16</v>
      </c>
      <c r="B125" s="4" t="s">
        <v>102</v>
      </c>
      <c r="C125" s="3">
        <v>3846</v>
      </c>
      <c r="D125" s="224" t="s">
        <v>82</v>
      </c>
      <c r="E125" s="4" t="s">
        <v>49</v>
      </c>
      <c r="F125" s="9">
        <v>5026518.67</v>
      </c>
      <c r="G125" s="229"/>
    </row>
    <row r="126" spans="1:7" ht="12.75">
      <c r="A126" s="4" t="s">
        <v>16</v>
      </c>
      <c r="B126" s="4" t="s">
        <v>122</v>
      </c>
      <c r="C126" s="3">
        <v>3866</v>
      </c>
      <c r="D126" s="224" t="s">
        <v>41</v>
      </c>
      <c r="E126" s="4" t="s">
        <v>42</v>
      </c>
      <c r="F126" s="9">
        <v>670812.74</v>
      </c>
      <c r="G126" s="229"/>
    </row>
    <row r="127" spans="1:7" ht="12.75">
      <c r="A127" s="4" t="s">
        <v>16</v>
      </c>
      <c r="B127" s="4" t="s">
        <v>122</v>
      </c>
      <c r="C127" s="3">
        <v>3867</v>
      </c>
      <c r="D127" s="224" t="s">
        <v>41</v>
      </c>
      <c r="E127" s="4" t="s">
        <v>42</v>
      </c>
      <c r="F127" s="9">
        <v>889216.89</v>
      </c>
      <c r="G127" s="229"/>
    </row>
    <row r="128" spans="1:7" ht="12.75">
      <c r="A128" s="4" t="s">
        <v>16</v>
      </c>
      <c r="B128" s="4" t="s">
        <v>122</v>
      </c>
      <c r="C128" s="3">
        <v>3868</v>
      </c>
      <c r="D128" s="224" t="s">
        <v>41</v>
      </c>
      <c r="E128" s="4" t="s">
        <v>42</v>
      </c>
      <c r="F128" s="9">
        <v>59213.01</v>
      </c>
      <c r="G128" s="229"/>
    </row>
    <row r="129" spans="1:7" ht="12.75">
      <c r="A129" s="4" t="s">
        <v>16</v>
      </c>
      <c r="B129" s="4" t="s">
        <v>122</v>
      </c>
      <c r="C129" s="3">
        <v>3869</v>
      </c>
      <c r="D129" s="224" t="s">
        <v>41</v>
      </c>
      <c r="E129" s="4" t="s">
        <v>42</v>
      </c>
      <c r="F129" s="9">
        <v>78491.67</v>
      </c>
      <c r="G129" s="229"/>
    </row>
    <row r="130" spans="1:7" ht="12.75">
      <c r="A130" s="4" t="s">
        <v>16</v>
      </c>
      <c r="B130" s="4" t="s">
        <v>122</v>
      </c>
      <c r="C130" s="3">
        <v>3870</v>
      </c>
      <c r="D130" s="224" t="s">
        <v>77</v>
      </c>
      <c r="E130" s="4" t="s">
        <v>78</v>
      </c>
      <c r="F130" s="9">
        <v>413400</v>
      </c>
      <c r="G130" s="229"/>
    </row>
    <row r="131" spans="1:7" ht="12.75">
      <c r="A131" s="4" t="s">
        <v>16</v>
      </c>
      <c r="B131" s="4" t="s">
        <v>122</v>
      </c>
      <c r="C131" s="3">
        <v>3871</v>
      </c>
      <c r="D131" s="224" t="s">
        <v>77</v>
      </c>
      <c r="E131" s="4" t="s">
        <v>78</v>
      </c>
      <c r="F131" s="9">
        <v>103250</v>
      </c>
      <c r="G131" s="229"/>
    </row>
    <row r="132" spans="1:7" ht="12.75">
      <c r="A132" s="4" t="s">
        <v>16</v>
      </c>
      <c r="B132" s="4" t="s">
        <v>123</v>
      </c>
      <c r="C132" s="3">
        <v>3872</v>
      </c>
      <c r="D132" s="224" t="s">
        <v>77</v>
      </c>
      <c r="E132" s="4" t="s">
        <v>78</v>
      </c>
      <c r="F132" s="9">
        <v>413400</v>
      </c>
      <c r="G132" s="229"/>
    </row>
    <row r="133" spans="1:7" ht="12.75">
      <c r="A133" s="4" t="s">
        <v>16</v>
      </c>
      <c r="B133" s="4" t="s">
        <v>123</v>
      </c>
      <c r="C133" s="3">
        <v>3873</v>
      </c>
      <c r="D133" s="224" t="s">
        <v>77</v>
      </c>
      <c r="E133" s="4" t="s">
        <v>78</v>
      </c>
      <c r="F133" s="9">
        <v>103250</v>
      </c>
      <c r="G133" s="229"/>
    </row>
    <row r="134" spans="1:7" ht="12.75">
      <c r="A134" s="4" t="s">
        <v>16</v>
      </c>
      <c r="B134" s="4" t="s">
        <v>123</v>
      </c>
      <c r="C134" s="3">
        <v>3874</v>
      </c>
      <c r="D134" s="224" t="s">
        <v>82</v>
      </c>
      <c r="E134" s="4" t="s">
        <v>49</v>
      </c>
      <c r="F134" s="9">
        <v>1967701.69</v>
      </c>
      <c r="G134" s="229"/>
    </row>
    <row r="135" spans="1:7" ht="12.75">
      <c r="A135" s="4" t="s">
        <v>16</v>
      </c>
      <c r="B135" s="4" t="s">
        <v>123</v>
      </c>
      <c r="C135" s="3">
        <v>3875</v>
      </c>
      <c r="D135" s="224" t="s">
        <v>82</v>
      </c>
      <c r="E135" s="4" t="s">
        <v>49</v>
      </c>
      <c r="F135" s="9">
        <v>5903105.09</v>
      </c>
      <c r="G135" s="229"/>
    </row>
    <row r="136" spans="1:7" ht="12.75">
      <c r="A136" s="4" t="s">
        <v>16</v>
      </c>
      <c r="B136" s="4" t="s">
        <v>123</v>
      </c>
      <c r="C136" s="3">
        <v>3876</v>
      </c>
      <c r="D136" s="224" t="s">
        <v>82</v>
      </c>
      <c r="E136" s="4" t="s">
        <v>49</v>
      </c>
      <c r="F136" s="9">
        <v>1708572.57</v>
      </c>
      <c r="G136" s="229"/>
    </row>
    <row r="137" spans="1:7" ht="12.75">
      <c r="A137" s="4" t="s">
        <v>16</v>
      </c>
      <c r="B137" s="4" t="s">
        <v>123</v>
      </c>
      <c r="C137" s="3">
        <v>3877</v>
      </c>
      <c r="D137" s="224" t="s">
        <v>82</v>
      </c>
      <c r="E137" s="4" t="s">
        <v>49</v>
      </c>
      <c r="F137" s="9">
        <v>5125717.72</v>
      </c>
      <c r="G137" s="229"/>
    </row>
    <row r="138" spans="1:7" ht="12.75">
      <c r="A138" s="4" t="s">
        <v>16</v>
      </c>
      <c r="B138" s="4" t="s">
        <v>132</v>
      </c>
      <c r="C138" s="3">
        <v>3883</v>
      </c>
      <c r="D138" s="224" t="s">
        <v>41</v>
      </c>
      <c r="E138" s="4" t="s">
        <v>42</v>
      </c>
      <c r="F138" s="9">
        <v>670812.74</v>
      </c>
      <c r="G138" s="229"/>
    </row>
    <row r="139" spans="1:7" ht="12.75">
      <c r="A139" s="4" t="s">
        <v>16</v>
      </c>
      <c r="B139" s="4" t="s">
        <v>132</v>
      </c>
      <c r="C139" s="3">
        <v>3884</v>
      </c>
      <c r="D139" s="224" t="s">
        <v>41</v>
      </c>
      <c r="E139" s="4" t="s">
        <v>42</v>
      </c>
      <c r="F139" s="9">
        <v>889216.89</v>
      </c>
      <c r="G139" s="229"/>
    </row>
    <row r="140" spans="1:7" ht="12.75">
      <c r="A140" s="4" t="s">
        <v>134</v>
      </c>
      <c r="B140" s="4" t="s">
        <v>138</v>
      </c>
      <c r="C140" s="3">
        <v>3898</v>
      </c>
      <c r="D140" s="224" t="s">
        <v>141</v>
      </c>
      <c r="E140" s="4" t="s">
        <v>142</v>
      </c>
      <c r="F140" s="9">
        <v>812592.94</v>
      </c>
      <c r="G140" s="229"/>
    </row>
    <row r="141" spans="1:7" ht="12.75">
      <c r="A141" s="4" t="s">
        <v>134</v>
      </c>
      <c r="B141" s="4" t="s">
        <v>138</v>
      </c>
      <c r="C141" s="3">
        <v>3899</v>
      </c>
      <c r="D141" s="224" t="s">
        <v>141</v>
      </c>
      <c r="E141" s="4" t="s">
        <v>142</v>
      </c>
      <c r="F141" s="9">
        <v>143398.76</v>
      </c>
      <c r="G141" s="229"/>
    </row>
    <row r="142" spans="1:7" ht="12.75">
      <c r="A142" s="4" t="s">
        <v>134</v>
      </c>
      <c r="B142" s="4" t="s">
        <v>138</v>
      </c>
      <c r="C142" s="3">
        <v>3900</v>
      </c>
      <c r="D142" s="224" t="s">
        <v>141</v>
      </c>
      <c r="E142" s="4" t="s">
        <v>142</v>
      </c>
      <c r="F142" s="9">
        <v>96093.2</v>
      </c>
      <c r="G142" s="229"/>
    </row>
    <row r="143" spans="1:7" ht="12.75">
      <c r="A143" s="4" t="s">
        <v>16</v>
      </c>
      <c r="B143" s="4" t="s">
        <v>143</v>
      </c>
      <c r="C143" s="3">
        <v>3903</v>
      </c>
      <c r="D143" s="224" t="s">
        <v>77</v>
      </c>
      <c r="E143" s="4" t="s">
        <v>78</v>
      </c>
      <c r="F143" s="9">
        <v>413400</v>
      </c>
      <c r="G143" s="229"/>
    </row>
    <row r="144" spans="1:7" ht="12.75">
      <c r="A144" s="4" t="s">
        <v>16</v>
      </c>
      <c r="B144" s="4" t="s">
        <v>143</v>
      </c>
      <c r="C144" s="3">
        <v>3904</v>
      </c>
      <c r="D144" s="224" t="s">
        <v>77</v>
      </c>
      <c r="E144" s="4" t="s">
        <v>78</v>
      </c>
      <c r="F144" s="9">
        <v>103350</v>
      </c>
      <c r="G144" s="229"/>
    </row>
    <row r="145" spans="1:7" ht="12.75">
      <c r="A145" s="4" t="s">
        <v>16</v>
      </c>
      <c r="B145" s="4" t="s">
        <v>143</v>
      </c>
      <c r="C145" s="3">
        <v>3905</v>
      </c>
      <c r="D145" s="224" t="s">
        <v>82</v>
      </c>
      <c r="E145" s="4" t="s">
        <v>49</v>
      </c>
      <c r="F145" s="9">
        <v>1419472.81</v>
      </c>
      <c r="G145" s="229"/>
    </row>
    <row r="146" spans="1:7" ht="12.75">
      <c r="A146" s="4" t="s">
        <v>16</v>
      </c>
      <c r="B146" s="4" t="s">
        <v>143</v>
      </c>
      <c r="C146" s="3">
        <v>3906</v>
      </c>
      <c r="D146" s="224" t="s">
        <v>82</v>
      </c>
      <c r="E146" s="4" t="s">
        <v>49</v>
      </c>
      <c r="F146" s="9">
        <v>4258418.42</v>
      </c>
      <c r="G146" s="229"/>
    </row>
    <row r="147" spans="1:7" ht="12.75">
      <c r="A147" s="4" t="s">
        <v>16</v>
      </c>
      <c r="B147" s="4" t="s">
        <v>147</v>
      </c>
      <c r="C147" s="3">
        <v>3912</v>
      </c>
      <c r="D147" s="224" t="s">
        <v>41</v>
      </c>
      <c r="E147" s="4" t="s">
        <v>42</v>
      </c>
      <c r="F147" s="9">
        <v>670812.74</v>
      </c>
      <c r="G147" s="229"/>
    </row>
    <row r="148" spans="1:7" ht="12.75">
      <c r="A148" s="4" t="s">
        <v>16</v>
      </c>
      <c r="B148" s="4" t="s">
        <v>147</v>
      </c>
      <c r="C148" s="3">
        <v>3913</v>
      </c>
      <c r="D148" s="224" t="s">
        <v>41</v>
      </c>
      <c r="E148" s="4" t="s">
        <v>42</v>
      </c>
      <c r="F148" s="9">
        <v>889216.89</v>
      </c>
      <c r="G148" s="229"/>
    </row>
    <row r="149" spans="1:7" ht="15">
      <c r="A149" s="6"/>
      <c r="B149" s="6"/>
      <c r="D149" s="223"/>
      <c r="E149" s="6"/>
      <c r="F149" s="158">
        <f>SUM(F96:F148)</f>
        <v>180077719.6099999</v>
      </c>
      <c r="G149" s="231">
        <f>SUM(F96:F148)</f>
        <v>180077719.6099999</v>
      </c>
    </row>
    <row r="150" spans="6:7" s="227" customFormat="1" ht="15">
      <c r="F150" s="54">
        <f>SUM(F149,F95,F91,F54,F51,F38,F35,F17)</f>
        <v>275512243.9399999</v>
      </c>
      <c r="G150" s="69">
        <f>SUM(G2:G149)</f>
        <v>275512243.93999994</v>
      </c>
    </row>
    <row r="151" spans="1:7" s="76" customFormat="1" ht="15">
      <c r="A151" s="203"/>
      <c r="B151" s="49"/>
      <c r="C151" s="50"/>
      <c r="D151" s="49"/>
      <c r="E151" s="50"/>
      <c r="F151" s="52"/>
      <c r="G151" s="205"/>
    </row>
    <row r="152" ht="12.75">
      <c r="F152" s="228"/>
    </row>
    <row r="153" ht="12.75">
      <c r="F153" s="228"/>
    </row>
  </sheetData>
  <printOptions/>
  <pageMargins left="0.3" right="0.24" top="0.64" bottom="0.39" header="0.32" footer="0.2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50"/>
  <sheetViews>
    <sheetView workbookViewId="0" topLeftCell="A1">
      <selection activeCell="A149" sqref="A149"/>
    </sheetView>
  </sheetViews>
  <sheetFormatPr defaultColWidth="9.140625" defaultRowHeight="18" customHeight="1"/>
  <cols>
    <col min="1" max="1" width="8.57421875" style="6" customWidth="1"/>
    <col min="2" max="2" width="8.140625" style="6" customWidth="1"/>
    <col min="3" max="3" width="6.421875" style="0" customWidth="1"/>
    <col min="4" max="4" width="43.00390625" style="223" customWidth="1"/>
    <col min="5" max="5" width="11.57421875" style="6" customWidth="1"/>
    <col min="6" max="6" width="16.8515625" style="157" customWidth="1"/>
    <col min="7" max="16384" width="15.7109375" style="0" customWidth="1"/>
  </cols>
  <sheetData>
    <row r="1" ht="47.25" customHeight="1"/>
    <row r="2" spans="1:6" ht="18" customHeight="1">
      <c r="A2" s="4" t="s">
        <v>26</v>
      </c>
      <c r="B2" s="4" t="s">
        <v>59</v>
      </c>
      <c r="C2" s="3">
        <v>3785</v>
      </c>
      <c r="D2" s="224" t="s">
        <v>21</v>
      </c>
      <c r="E2" s="4" t="s">
        <v>25</v>
      </c>
      <c r="F2" s="9">
        <v>229157.47</v>
      </c>
    </row>
    <row r="3" spans="1:6" ht="18" customHeight="1">
      <c r="A3" s="4" t="s">
        <v>26</v>
      </c>
      <c r="B3" s="4" t="s">
        <v>84</v>
      </c>
      <c r="C3" s="3">
        <v>3810</v>
      </c>
      <c r="D3" s="224" t="s">
        <v>20</v>
      </c>
      <c r="E3" s="4" t="s">
        <v>24</v>
      </c>
      <c r="F3" s="9">
        <v>731887.65</v>
      </c>
    </row>
    <row r="4" spans="1:6" ht="18" customHeight="1">
      <c r="A4" s="4" t="s">
        <v>26</v>
      </c>
      <c r="B4" s="4" t="s">
        <v>84</v>
      </c>
      <c r="C4" s="3">
        <v>3811</v>
      </c>
      <c r="D4" s="224" t="s">
        <v>20</v>
      </c>
      <c r="E4" s="4" t="s">
        <v>24</v>
      </c>
      <c r="F4" s="9">
        <v>394093.35</v>
      </c>
    </row>
    <row r="5" spans="1:6" ht="18" customHeight="1">
      <c r="A5" s="4" t="s">
        <v>26</v>
      </c>
      <c r="B5" s="4" t="s">
        <v>84</v>
      </c>
      <c r="C5" s="3">
        <v>3812</v>
      </c>
      <c r="D5" s="224" t="s">
        <v>20</v>
      </c>
      <c r="E5" s="4" t="s">
        <v>24</v>
      </c>
      <c r="F5" s="9">
        <v>12827.52</v>
      </c>
    </row>
    <row r="6" spans="1:6" ht="18" customHeight="1">
      <c r="A6" s="4" t="s">
        <v>26</v>
      </c>
      <c r="B6" s="4" t="s">
        <v>84</v>
      </c>
      <c r="C6" s="3">
        <v>3813</v>
      </c>
      <c r="D6" s="224" t="s">
        <v>20</v>
      </c>
      <c r="E6" s="4" t="s">
        <v>24</v>
      </c>
      <c r="F6" s="9">
        <v>34365</v>
      </c>
    </row>
    <row r="7" spans="1:6" ht="18" customHeight="1">
      <c r="A7" s="4" t="s">
        <v>26</v>
      </c>
      <c r="B7" s="4" t="s">
        <v>101</v>
      </c>
      <c r="C7" s="3">
        <v>3843</v>
      </c>
      <c r="D7" s="224" t="s">
        <v>20</v>
      </c>
      <c r="E7" s="4" t="s">
        <v>24</v>
      </c>
      <c r="F7" s="9">
        <v>731887.65</v>
      </c>
    </row>
    <row r="8" spans="1:6" ht="18" customHeight="1">
      <c r="A8" s="4" t="s">
        <v>26</v>
      </c>
      <c r="B8" s="4" t="s">
        <v>101</v>
      </c>
      <c r="C8" s="3">
        <v>3844</v>
      </c>
      <c r="D8" s="224" t="s">
        <v>20</v>
      </c>
      <c r="E8" s="4" t="s">
        <v>24</v>
      </c>
      <c r="F8" s="9">
        <v>394093.35</v>
      </c>
    </row>
    <row r="9" spans="1:6" ht="18" customHeight="1">
      <c r="A9" s="4" t="s">
        <v>26</v>
      </c>
      <c r="B9" s="4" t="s">
        <v>119</v>
      </c>
      <c r="C9" s="3">
        <v>3863</v>
      </c>
      <c r="D9" s="224" t="s">
        <v>120</v>
      </c>
      <c r="E9" s="4" t="s">
        <v>121</v>
      </c>
      <c r="F9" s="9">
        <v>178000</v>
      </c>
    </row>
    <row r="10" spans="1:6" ht="18" customHeight="1">
      <c r="A10" s="4" t="s">
        <v>26</v>
      </c>
      <c r="B10" s="4" t="s">
        <v>129</v>
      </c>
      <c r="C10" s="3">
        <v>3882</v>
      </c>
      <c r="D10" s="224" t="s">
        <v>130</v>
      </c>
      <c r="E10" s="4" t="s">
        <v>0</v>
      </c>
      <c r="F10" s="9">
        <v>4288971.95</v>
      </c>
    </row>
    <row r="11" spans="1:6" ht="18" customHeight="1">
      <c r="A11" s="4" t="s">
        <v>26</v>
      </c>
      <c r="B11" s="4" t="s">
        <v>133</v>
      </c>
      <c r="C11" s="3">
        <v>3888</v>
      </c>
      <c r="D11" s="224" t="s">
        <v>20</v>
      </c>
      <c r="E11" s="4" t="s">
        <v>24</v>
      </c>
      <c r="F11" s="9">
        <v>731887.65</v>
      </c>
    </row>
    <row r="12" spans="1:6" ht="18" customHeight="1">
      <c r="A12" s="4" t="s">
        <v>26</v>
      </c>
      <c r="B12" s="4" t="s">
        <v>133</v>
      </c>
      <c r="C12" s="3">
        <v>3889</v>
      </c>
      <c r="D12" s="224" t="s">
        <v>20</v>
      </c>
      <c r="E12" s="4" t="s">
        <v>24</v>
      </c>
      <c r="F12" s="9">
        <v>394093.35</v>
      </c>
    </row>
    <row r="13" spans="1:6" ht="18" customHeight="1">
      <c r="A13" s="4" t="s">
        <v>26</v>
      </c>
      <c r="B13" s="4" t="s">
        <v>136</v>
      </c>
      <c r="C13" s="3">
        <v>3892</v>
      </c>
      <c r="D13" s="224" t="s">
        <v>120</v>
      </c>
      <c r="E13" s="4" t="s">
        <v>137</v>
      </c>
      <c r="F13" s="9">
        <v>487625</v>
      </c>
    </row>
    <row r="14" spans="1:6" ht="18" customHeight="1">
      <c r="A14" s="4" t="s">
        <v>26</v>
      </c>
      <c r="B14" s="4" t="s">
        <v>138</v>
      </c>
      <c r="C14" s="3">
        <v>3897</v>
      </c>
      <c r="D14" s="224" t="s">
        <v>120</v>
      </c>
      <c r="E14" s="4" t="s">
        <v>140</v>
      </c>
      <c r="F14" s="9">
        <v>665625</v>
      </c>
    </row>
    <row r="15" spans="1:6" ht="18" customHeight="1">
      <c r="A15" s="4" t="s">
        <v>26</v>
      </c>
      <c r="B15" s="4" t="s">
        <v>153</v>
      </c>
      <c r="C15" s="3">
        <v>3919</v>
      </c>
      <c r="D15" s="224" t="s">
        <v>20</v>
      </c>
      <c r="E15" s="4" t="s">
        <v>24</v>
      </c>
      <c r="F15" s="9">
        <v>585912.6</v>
      </c>
    </row>
    <row r="16" spans="1:6" ht="18" customHeight="1">
      <c r="A16" s="4" t="s">
        <v>26</v>
      </c>
      <c r="B16" s="4" t="s">
        <v>153</v>
      </c>
      <c r="C16" s="3">
        <v>3920</v>
      </c>
      <c r="D16" s="224" t="s">
        <v>20</v>
      </c>
      <c r="E16" s="4" t="s">
        <v>24</v>
      </c>
      <c r="F16" s="9">
        <v>315491</v>
      </c>
    </row>
    <row r="17" ht="18" customHeight="1">
      <c r="F17" s="165">
        <f>SUM(F2:F16)</f>
        <v>10175918.540000001</v>
      </c>
    </row>
    <row r="18" spans="1:6" ht="18" customHeight="1">
      <c r="A18" s="4" t="s">
        <v>27</v>
      </c>
      <c r="B18" s="4" t="s">
        <v>61</v>
      </c>
      <c r="C18" s="3">
        <v>3763</v>
      </c>
      <c r="D18" s="224" t="s">
        <v>34</v>
      </c>
      <c r="E18" s="4" t="s">
        <v>35</v>
      </c>
      <c r="F18" s="9">
        <v>29851.24</v>
      </c>
    </row>
    <row r="19" spans="1:6" ht="18" customHeight="1">
      <c r="A19" s="4" t="s">
        <v>27</v>
      </c>
      <c r="B19" s="4" t="s">
        <v>60</v>
      </c>
      <c r="C19" s="3">
        <v>3780</v>
      </c>
      <c r="D19" s="224" t="s">
        <v>19</v>
      </c>
      <c r="E19" s="4" t="s">
        <v>23</v>
      </c>
      <c r="F19" s="9">
        <v>1427860.05</v>
      </c>
    </row>
    <row r="20" spans="1:6" ht="18" customHeight="1">
      <c r="A20" s="4" t="s">
        <v>27</v>
      </c>
      <c r="B20" s="4" t="s">
        <v>60</v>
      </c>
      <c r="C20" s="3">
        <v>3781</v>
      </c>
      <c r="D20" s="224" t="s">
        <v>19</v>
      </c>
      <c r="E20" s="4" t="s">
        <v>23</v>
      </c>
      <c r="F20" s="9">
        <v>69496.05</v>
      </c>
    </row>
    <row r="21" spans="1:6" ht="18" customHeight="1">
      <c r="A21" s="4" t="s">
        <v>27</v>
      </c>
      <c r="B21" s="4" t="s">
        <v>62</v>
      </c>
      <c r="C21" s="3">
        <v>3784</v>
      </c>
      <c r="D21" s="224" t="s">
        <v>36</v>
      </c>
      <c r="E21" s="4" t="s">
        <v>37</v>
      </c>
      <c r="F21" s="9">
        <v>2961115.08</v>
      </c>
    </row>
    <row r="22" spans="1:6" ht="18" customHeight="1">
      <c r="A22" s="4" t="s">
        <v>27</v>
      </c>
      <c r="B22" s="4" t="s">
        <v>83</v>
      </c>
      <c r="C22" s="3">
        <v>3808</v>
      </c>
      <c r="D22" s="224" t="s">
        <v>18</v>
      </c>
      <c r="E22" s="4" t="s">
        <v>45</v>
      </c>
      <c r="F22" s="9">
        <v>5300000</v>
      </c>
    </row>
    <row r="23" spans="1:6" ht="18" customHeight="1">
      <c r="A23" s="4" t="s">
        <v>27</v>
      </c>
      <c r="B23" s="4" t="s">
        <v>84</v>
      </c>
      <c r="C23" s="3">
        <v>3821</v>
      </c>
      <c r="D23" s="224" t="s">
        <v>19</v>
      </c>
      <c r="E23" s="4" t="s">
        <v>23</v>
      </c>
      <c r="F23" s="9">
        <v>561808.8</v>
      </c>
    </row>
    <row r="24" spans="1:6" ht="18" customHeight="1">
      <c r="A24" s="4" t="s">
        <v>27</v>
      </c>
      <c r="B24" s="4" t="s">
        <v>84</v>
      </c>
      <c r="C24" s="3">
        <v>3822</v>
      </c>
      <c r="D24" s="224" t="s">
        <v>19</v>
      </c>
      <c r="E24" s="4" t="s">
        <v>23</v>
      </c>
      <c r="F24" s="9">
        <v>359113.25</v>
      </c>
    </row>
    <row r="25" spans="1:6" ht="18" customHeight="1">
      <c r="A25" s="4" t="s">
        <v>27</v>
      </c>
      <c r="B25" s="4" t="s">
        <v>88</v>
      </c>
      <c r="C25" s="3">
        <v>3826</v>
      </c>
      <c r="D25" s="224" t="s">
        <v>89</v>
      </c>
      <c r="E25" s="4" t="s">
        <v>45</v>
      </c>
      <c r="F25" s="9">
        <v>2890688.45</v>
      </c>
    </row>
    <row r="26" spans="1:6" ht="18" customHeight="1">
      <c r="A26" s="4" t="s">
        <v>27</v>
      </c>
      <c r="B26" s="4" t="s">
        <v>93</v>
      </c>
      <c r="C26" s="3">
        <v>3840</v>
      </c>
      <c r="D26" s="224" t="s">
        <v>89</v>
      </c>
      <c r="E26" s="4" t="s">
        <v>45</v>
      </c>
      <c r="F26" s="9">
        <v>819188.47</v>
      </c>
    </row>
    <row r="27" spans="1:6" ht="18" customHeight="1">
      <c r="A27" s="4" t="s">
        <v>27</v>
      </c>
      <c r="B27" s="4" t="s">
        <v>104</v>
      </c>
      <c r="C27" s="3">
        <v>3849</v>
      </c>
      <c r="D27" s="224" t="s">
        <v>107</v>
      </c>
      <c r="E27" s="4" t="s">
        <v>108</v>
      </c>
      <c r="F27" s="9">
        <v>5000000</v>
      </c>
    </row>
    <row r="28" spans="1:6" ht="18" customHeight="1">
      <c r="A28" s="4" t="s">
        <v>27</v>
      </c>
      <c r="B28" s="4" t="s">
        <v>113</v>
      </c>
      <c r="C28" s="3">
        <v>3856</v>
      </c>
      <c r="D28" s="224" t="s">
        <v>18</v>
      </c>
      <c r="E28" s="4" t="s">
        <v>44</v>
      </c>
      <c r="F28" s="9">
        <v>4718232.57</v>
      </c>
    </row>
    <row r="29" spans="1:6" ht="18" customHeight="1">
      <c r="A29" s="4" t="s">
        <v>27</v>
      </c>
      <c r="B29" s="4" t="s">
        <v>124</v>
      </c>
      <c r="C29" s="3">
        <v>3878</v>
      </c>
      <c r="D29" s="224" t="s">
        <v>19</v>
      </c>
      <c r="E29" s="4" t="s">
        <v>23</v>
      </c>
      <c r="F29" s="9">
        <v>1174061.7</v>
      </c>
    </row>
    <row r="30" spans="1:6" ht="18" customHeight="1">
      <c r="A30" s="4" t="s">
        <v>27</v>
      </c>
      <c r="B30" s="4" t="s">
        <v>124</v>
      </c>
      <c r="C30" s="3">
        <v>3879</v>
      </c>
      <c r="D30" s="224" t="s">
        <v>19</v>
      </c>
      <c r="E30" s="4" t="s">
        <v>23</v>
      </c>
      <c r="F30" s="9">
        <v>3610</v>
      </c>
    </row>
    <row r="31" spans="1:6" ht="18" customHeight="1">
      <c r="A31" s="4" t="s">
        <v>27</v>
      </c>
      <c r="B31" s="4" t="s">
        <v>136</v>
      </c>
      <c r="C31" s="3">
        <v>3890</v>
      </c>
      <c r="D31" s="224" t="s">
        <v>19</v>
      </c>
      <c r="E31" s="4" t="s">
        <v>23</v>
      </c>
      <c r="F31" s="9">
        <v>1159225.2</v>
      </c>
    </row>
    <row r="32" spans="1:6" ht="18" customHeight="1">
      <c r="A32" s="4" t="s">
        <v>27</v>
      </c>
      <c r="B32" s="4" t="s">
        <v>138</v>
      </c>
      <c r="C32" s="3">
        <v>3894</v>
      </c>
      <c r="D32" s="224" t="s">
        <v>139</v>
      </c>
      <c r="E32" s="4" t="s">
        <v>46</v>
      </c>
      <c r="F32" s="9">
        <v>5940000</v>
      </c>
    </row>
    <row r="33" spans="1:6" ht="18" customHeight="1">
      <c r="A33" s="4" t="s">
        <v>27</v>
      </c>
      <c r="B33" s="4" t="s">
        <v>148</v>
      </c>
      <c r="C33" s="3">
        <v>3917</v>
      </c>
      <c r="D33" s="224" t="s">
        <v>19</v>
      </c>
      <c r="E33" s="4" t="s">
        <v>23</v>
      </c>
      <c r="F33" s="9">
        <v>446272.5</v>
      </c>
    </row>
    <row r="34" spans="1:6" ht="18" customHeight="1">
      <c r="A34" s="4" t="s">
        <v>27</v>
      </c>
      <c r="B34" s="4" t="s">
        <v>148</v>
      </c>
      <c r="C34" s="3">
        <v>3918</v>
      </c>
      <c r="D34" s="224" t="s">
        <v>19</v>
      </c>
      <c r="E34" s="4" t="s">
        <v>23</v>
      </c>
      <c r="F34" s="9">
        <v>28683.9</v>
      </c>
    </row>
    <row r="35" ht="18" customHeight="1">
      <c r="F35" s="226">
        <f>SUM(F18:F34)</f>
        <v>32889207.259999998</v>
      </c>
    </row>
    <row r="36" spans="1:6" ht="18" customHeight="1">
      <c r="A36" s="4" t="s">
        <v>15</v>
      </c>
      <c r="B36" s="4" t="s">
        <v>61</v>
      </c>
      <c r="C36" s="3">
        <v>3766</v>
      </c>
      <c r="D36" s="224" t="s">
        <v>6</v>
      </c>
      <c r="E36" s="4" t="s">
        <v>10</v>
      </c>
      <c r="F36" s="9">
        <v>2787251.42</v>
      </c>
    </row>
    <row r="37" spans="1:6" ht="18" customHeight="1">
      <c r="A37" s="4" t="s">
        <v>15</v>
      </c>
      <c r="B37" s="4" t="s">
        <v>104</v>
      </c>
      <c r="C37" s="3">
        <v>3848</v>
      </c>
      <c r="D37" s="224" t="s">
        <v>105</v>
      </c>
      <c r="E37" s="4" t="s">
        <v>106</v>
      </c>
      <c r="F37" s="9">
        <v>289414</v>
      </c>
    </row>
    <row r="38" ht="18" customHeight="1">
      <c r="F38" s="226">
        <f>SUM(F36:F37)</f>
        <v>3076665.42</v>
      </c>
    </row>
    <row r="39" spans="1:6" ht="18" customHeight="1">
      <c r="A39" s="4" t="s">
        <v>149</v>
      </c>
      <c r="B39" s="4" t="s">
        <v>109</v>
      </c>
      <c r="C39" s="3">
        <v>3852</v>
      </c>
      <c r="D39" s="224" t="s">
        <v>111</v>
      </c>
      <c r="E39" s="4" t="s">
        <v>11</v>
      </c>
      <c r="F39" s="9">
        <v>3636694.68</v>
      </c>
    </row>
    <row r="40" spans="1:6" ht="18" customHeight="1">
      <c r="A40" s="4" t="s">
        <v>149</v>
      </c>
      <c r="B40" s="4" t="s">
        <v>109</v>
      </c>
      <c r="C40" s="3">
        <v>3853</v>
      </c>
      <c r="D40" s="224" t="s">
        <v>111</v>
      </c>
      <c r="E40" s="4" t="s">
        <v>11</v>
      </c>
      <c r="F40" s="9">
        <v>8000000</v>
      </c>
    </row>
    <row r="41" spans="1:6" ht="18" customHeight="1">
      <c r="A41" s="4" t="s">
        <v>149</v>
      </c>
      <c r="B41" s="4" t="s">
        <v>146</v>
      </c>
      <c r="C41" s="3">
        <v>3910</v>
      </c>
      <c r="D41" s="224" t="s">
        <v>111</v>
      </c>
      <c r="E41" s="4" t="s">
        <v>11</v>
      </c>
      <c r="F41" s="9">
        <v>10972515.06</v>
      </c>
    </row>
    <row r="42" spans="1:6" ht="18" customHeight="1">
      <c r="A42" s="4" t="s">
        <v>149</v>
      </c>
      <c r="B42" s="4" t="s">
        <v>57</v>
      </c>
      <c r="C42" s="3">
        <v>3757</v>
      </c>
      <c r="D42" s="224" t="s">
        <v>53</v>
      </c>
      <c r="E42" s="4" t="s">
        <v>54</v>
      </c>
      <c r="F42" s="9">
        <v>116666.7</v>
      </c>
    </row>
    <row r="43" spans="1:6" ht="18" customHeight="1">
      <c r="A43" s="4" t="s">
        <v>149</v>
      </c>
      <c r="B43" s="4" t="s">
        <v>75</v>
      </c>
      <c r="C43" s="3">
        <v>3795</v>
      </c>
      <c r="D43" s="224" t="s">
        <v>53</v>
      </c>
      <c r="E43" s="4" t="s">
        <v>54</v>
      </c>
      <c r="F43" s="9">
        <v>116666.7</v>
      </c>
    </row>
    <row r="44" spans="1:6" ht="18" customHeight="1">
      <c r="A44" s="4" t="s">
        <v>149</v>
      </c>
      <c r="B44" s="4" t="s">
        <v>1</v>
      </c>
      <c r="C44" s="3">
        <v>3807</v>
      </c>
      <c r="D44" s="224" t="s">
        <v>53</v>
      </c>
      <c r="E44" s="4" t="s">
        <v>54</v>
      </c>
      <c r="F44" s="9">
        <v>116666.7</v>
      </c>
    </row>
    <row r="45" spans="1:6" ht="18" customHeight="1">
      <c r="A45" s="4" t="s">
        <v>149</v>
      </c>
      <c r="B45" s="4" t="s">
        <v>84</v>
      </c>
      <c r="C45" s="3">
        <v>3814</v>
      </c>
      <c r="D45" s="224" t="s">
        <v>53</v>
      </c>
      <c r="E45" s="4" t="s">
        <v>54</v>
      </c>
      <c r="F45" s="9">
        <v>116666.7</v>
      </c>
    </row>
    <row r="46" spans="1:6" ht="18" customHeight="1">
      <c r="A46" s="4" t="s">
        <v>149</v>
      </c>
      <c r="B46" s="4" t="s">
        <v>90</v>
      </c>
      <c r="C46" s="3">
        <v>3835</v>
      </c>
      <c r="D46" s="224" t="s">
        <v>53</v>
      </c>
      <c r="E46" s="4" t="s">
        <v>54</v>
      </c>
      <c r="F46" s="9">
        <v>116666.7</v>
      </c>
    </row>
    <row r="47" spans="1:6" ht="18" customHeight="1">
      <c r="A47" s="4" t="s">
        <v>149</v>
      </c>
      <c r="B47" s="4" t="s">
        <v>103</v>
      </c>
      <c r="C47" s="3">
        <v>3847</v>
      </c>
      <c r="D47" s="224" t="s">
        <v>53</v>
      </c>
      <c r="E47" s="4" t="s">
        <v>54</v>
      </c>
      <c r="F47" s="9">
        <v>116666.7</v>
      </c>
    </row>
    <row r="48" spans="1:6" ht="18" customHeight="1">
      <c r="A48" s="4" t="s">
        <v>149</v>
      </c>
      <c r="B48" s="4" t="s">
        <v>112</v>
      </c>
      <c r="C48" s="3">
        <v>3855</v>
      </c>
      <c r="D48" s="224" t="s">
        <v>53</v>
      </c>
      <c r="E48" s="4" t="s">
        <v>54</v>
      </c>
      <c r="F48" s="9">
        <v>116666.7</v>
      </c>
    </row>
    <row r="49" spans="1:6" ht="18" customHeight="1">
      <c r="A49" s="4" t="s">
        <v>149</v>
      </c>
      <c r="B49" s="4" t="s">
        <v>127</v>
      </c>
      <c r="C49" s="3">
        <v>3881</v>
      </c>
      <c r="D49" s="224" t="s">
        <v>53</v>
      </c>
      <c r="E49" s="4" t="s">
        <v>54</v>
      </c>
      <c r="F49" s="9">
        <v>116666.7</v>
      </c>
    </row>
    <row r="50" spans="1:6" ht="18" customHeight="1">
      <c r="A50" s="4" t="s">
        <v>149</v>
      </c>
      <c r="B50" s="4" t="s">
        <v>125</v>
      </c>
      <c r="C50" s="3">
        <v>3880</v>
      </c>
      <c r="D50" s="224" t="s">
        <v>126</v>
      </c>
      <c r="E50" s="4" t="s">
        <v>11</v>
      </c>
      <c r="F50" s="9">
        <v>1560000</v>
      </c>
    </row>
    <row r="51" ht="18" customHeight="1">
      <c r="F51" s="226">
        <f>SUM(F39:F50)</f>
        <v>25102543.339999996</v>
      </c>
    </row>
    <row r="52" spans="1:6" ht="18" customHeight="1">
      <c r="A52" s="4" t="s">
        <v>14</v>
      </c>
      <c r="B52" s="4" t="s">
        <v>83</v>
      </c>
      <c r="C52" s="3">
        <v>3809</v>
      </c>
      <c r="D52" s="224" t="s">
        <v>14</v>
      </c>
      <c r="E52" s="4" t="s">
        <v>86</v>
      </c>
      <c r="F52" s="9">
        <v>990600</v>
      </c>
    </row>
    <row r="53" spans="1:6" ht="18" customHeight="1">
      <c r="A53" s="4" t="s">
        <v>52</v>
      </c>
      <c r="B53" s="4" t="s">
        <v>136</v>
      </c>
      <c r="C53" s="3">
        <v>3891</v>
      </c>
      <c r="D53" s="224" t="s">
        <v>50</v>
      </c>
      <c r="E53" s="4" t="s">
        <v>51</v>
      </c>
      <c r="F53" s="9">
        <v>272000</v>
      </c>
    </row>
    <row r="54" ht="18" customHeight="1">
      <c r="F54" s="226">
        <f>SUM(F52:F53)</f>
        <v>1262600</v>
      </c>
    </row>
    <row r="55" spans="1:6" ht="18" customHeight="1">
      <c r="A55" s="4" t="s">
        <v>17</v>
      </c>
      <c r="B55" s="4" t="s">
        <v>57</v>
      </c>
      <c r="C55" s="3">
        <v>3758</v>
      </c>
      <c r="D55" s="224" t="s">
        <v>47</v>
      </c>
      <c r="E55" s="4" t="s">
        <v>48</v>
      </c>
      <c r="F55" s="9">
        <v>265842</v>
      </c>
    </row>
    <row r="56" spans="1:6" ht="18" customHeight="1">
      <c r="A56" s="4" t="s">
        <v>17</v>
      </c>
      <c r="B56" s="4" t="s">
        <v>61</v>
      </c>
      <c r="C56" s="3">
        <v>3769</v>
      </c>
      <c r="D56" s="224" t="s">
        <v>8</v>
      </c>
      <c r="E56" s="4" t="s">
        <v>30</v>
      </c>
      <c r="F56" s="9">
        <v>775989.55</v>
      </c>
    </row>
    <row r="57" spans="1:6" ht="18" customHeight="1">
      <c r="A57" s="4" t="s">
        <v>17</v>
      </c>
      <c r="B57" s="4" t="s">
        <v>61</v>
      </c>
      <c r="C57" s="3">
        <v>3770</v>
      </c>
      <c r="D57" s="224" t="s">
        <v>8</v>
      </c>
      <c r="E57" s="4" t="s">
        <v>30</v>
      </c>
      <c r="F57" s="9">
        <v>139193.5</v>
      </c>
    </row>
    <row r="58" spans="1:6" ht="18" customHeight="1">
      <c r="A58" s="4" t="s">
        <v>17</v>
      </c>
      <c r="B58" s="4" t="s">
        <v>61</v>
      </c>
      <c r="C58" s="3">
        <v>3771</v>
      </c>
      <c r="D58" s="224" t="s">
        <v>8</v>
      </c>
      <c r="E58" s="4" t="s">
        <v>30</v>
      </c>
      <c r="F58" s="9">
        <v>286271.72</v>
      </c>
    </row>
    <row r="59" spans="1:6" ht="18" customHeight="1">
      <c r="A59" s="4" t="s">
        <v>17</v>
      </c>
      <c r="B59" s="4" t="s">
        <v>61</v>
      </c>
      <c r="C59" s="3">
        <v>3772</v>
      </c>
      <c r="D59" s="224" t="s">
        <v>8</v>
      </c>
      <c r="E59" s="4" t="s">
        <v>30</v>
      </c>
      <c r="F59" s="9">
        <v>116921.79</v>
      </c>
    </row>
    <row r="60" spans="1:6" ht="18" customHeight="1">
      <c r="A60" s="4" t="s">
        <v>17</v>
      </c>
      <c r="B60" s="4" t="s">
        <v>61</v>
      </c>
      <c r="C60" s="3">
        <v>3773</v>
      </c>
      <c r="D60" s="224" t="s">
        <v>8</v>
      </c>
      <c r="E60" s="4" t="s">
        <v>30</v>
      </c>
      <c r="F60" s="9">
        <v>20972.92</v>
      </c>
    </row>
    <row r="61" spans="1:6" ht="18" customHeight="1">
      <c r="A61" s="4" t="s">
        <v>17</v>
      </c>
      <c r="B61" s="4" t="s">
        <v>61</v>
      </c>
      <c r="C61" s="3">
        <v>3774</v>
      </c>
      <c r="D61" s="224" t="s">
        <v>8</v>
      </c>
      <c r="E61" s="4" t="s">
        <v>30</v>
      </c>
      <c r="F61" s="9">
        <v>29678.24</v>
      </c>
    </row>
    <row r="62" spans="1:6" ht="18" customHeight="1">
      <c r="A62" s="4" t="s">
        <v>17</v>
      </c>
      <c r="B62" s="4" t="s">
        <v>59</v>
      </c>
      <c r="C62" s="3">
        <v>3776</v>
      </c>
      <c r="D62" s="224" t="s">
        <v>63</v>
      </c>
      <c r="E62" s="4" t="s">
        <v>64</v>
      </c>
      <c r="F62" s="9">
        <v>2035845.93</v>
      </c>
    </row>
    <row r="63" spans="1:6" ht="18" customHeight="1">
      <c r="A63" s="4" t="s">
        <v>17</v>
      </c>
      <c r="B63" s="4" t="s">
        <v>59</v>
      </c>
      <c r="C63" s="3">
        <v>3778</v>
      </c>
      <c r="D63" s="224" t="s">
        <v>63</v>
      </c>
      <c r="E63" s="4" t="s">
        <v>64</v>
      </c>
      <c r="F63" s="9">
        <v>2247258.59</v>
      </c>
    </row>
    <row r="64" spans="1:6" ht="18" customHeight="1">
      <c r="A64" s="4" t="s">
        <v>17</v>
      </c>
      <c r="B64" s="4" t="s">
        <v>59</v>
      </c>
      <c r="C64" s="3">
        <v>3779</v>
      </c>
      <c r="D64" s="224" t="s">
        <v>63</v>
      </c>
      <c r="E64" s="4" t="s">
        <v>64</v>
      </c>
      <c r="F64" s="9">
        <v>1346398.61</v>
      </c>
    </row>
    <row r="65" spans="1:6" ht="18" customHeight="1">
      <c r="A65" s="4" t="s">
        <v>17</v>
      </c>
      <c r="B65" s="4" t="s">
        <v>76</v>
      </c>
      <c r="C65" s="3">
        <v>3796</v>
      </c>
      <c r="D65" s="224" t="s">
        <v>154</v>
      </c>
      <c r="E65" s="4" t="s">
        <v>39</v>
      </c>
      <c r="F65" s="9">
        <v>149891</v>
      </c>
    </row>
    <row r="66" spans="1:6" ht="18" customHeight="1">
      <c r="A66" s="4" t="s">
        <v>17</v>
      </c>
      <c r="B66" s="4" t="s">
        <v>1</v>
      </c>
      <c r="C66" s="3">
        <v>3806</v>
      </c>
      <c r="D66" s="224" t="s">
        <v>2</v>
      </c>
      <c r="E66" s="4" t="s">
        <v>3</v>
      </c>
      <c r="F66" s="9">
        <v>231837.98</v>
      </c>
    </row>
    <row r="67" spans="1:6" ht="18" customHeight="1">
      <c r="A67" s="4" t="s">
        <v>17</v>
      </c>
      <c r="B67" s="4" t="s">
        <v>84</v>
      </c>
      <c r="C67" s="3">
        <v>3815</v>
      </c>
      <c r="D67" s="224" t="s">
        <v>2</v>
      </c>
      <c r="E67" s="4" t="s">
        <v>3</v>
      </c>
      <c r="F67" s="9">
        <v>2012500</v>
      </c>
    </row>
    <row r="68" spans="1:6" ht="18" customHeight="1">
      <c r="A68" s="4" t="s">
        <v>17</v>
      </c>
      <c r="B68" s="4" t="s">
        <v>84</v>
      </c>
      <c r="C68" s="3">
        <v>3816</v>
      </c>
      <c r="D68" s="224" t="s">
        <v>8</v>
      </c>
      <c r="E68" s="4" t="s">
        <v>30</v>
      </c>
      <c r="F68" s="9">
        <v>873088.2</v>
      </c>
    </row>
    <row r="69" spans="1:6" ht="18" customHeight="1">
      <c r="A69" s="4" t="s">
        <v>17</v>
      </c>
      <c r="B69" s="4" t="s">
        <v>84</v>
      </c>
      <c r="C69" s="3">
        <v>3817</v>
      </c>
      <c r="D69" s="224" t="s">
        <v>8</v>
      </c>
      <c r="E69" s="4" t="s">
        <v>30</v>
      </c>
      <c r="F69" s="9">
        <v>156610.66</v>
      </c>
    </row>
    <row r="70" spans="1:6" ht="18" customHeight="1">
      <c r="A70" s="4" t="s">
        <v>17</v>
      </c>
      <c r="B70" s="4" t="s">
        <v>84</v>
      </c>
      <c r="C70" s="3">
        <v>3818</v>
      </c>
      <c r="D70" s="224" t="s">
        <v>8</v>
      </c>
      <c r="E70" s="4" t="s">
        <v>30</v>
      </c>
      <c r="F70" s="9">
        <v>58482.3</v>
      </c>
    </row>
    <row r="71" spans="1:6" ht="18" customHeight="1">
      <c r="A71" s="4" t="s">
        <v>17</v>
      </c>
      <c r="B71" s="4" t="s">
        <v>84</v>
      </c>
      <c r="C71" s="3">
        <v>3819</v>
      </c>
      <c r="D71" s="224" t="s">
        <v>8</v>
      </c>
      <c r="E71" s="4" t="s">
        <v>30</v>
      </c>
      <c r="F71" s="9">
        <v>331980.76</v>
      </c>
    </row>
    <row r="72" spans="1:6" ht="18" customHeight="1">
      <c r="A72" s="4" t="s">
        <v>17</v>
      </c>
      <c r="B72" s="4" t="s">
        <v>84</v>
      </c>
      <c r="C72" s="3">
        <v>3820</v>
      </c>
      <c r="D72" s="224" t="s">
        <v>8</v>
      </c>
      <c r="E72" s="4" t="s">
        <v>30</v>
      </c>
      <c r="F72" s="9">
        <v>59549.2</v>
      </c>
    </row>
    <row r="73" spans="1:6" ht="18" customHeight="1">
      <c r="A73" s="4" t="s">
        <v>17</v>
      </c>
      <c r="B73" s="4" t="s">
        <v>88</v>
      </c>
      <c r="C73" s="3">
        <v>3827</v>
      </c>
      <c r="D73" s="224" t="s">
        <v>8</v>
      </c>
      <c r="E73" s="4" t="s">
        <v>30</v>
      </c>
      <c r="F73" s="9">
        <v>611666.84</v>
      </c>
    </row>
    <row r="74" spans="1:6" ht="18" customHeight="1">
      <c r="A74" s="4" t="s">
        <v>17</v>
      </c>
      <c r="B74" s="4" t="s">
        <v>88</v>
      </c>
      <c r="C74" s="3">
        <v>3828</v>
      </c>
      <c r="D74" s="224" t="s">
        <v>8</v>
      </c>
      <c r="E74" s="4" t="s">
        <v>30</v>
      </c>
      <c r="F74" s="9">
        <v>109718.05</v>
      </c>
    </row>
    <row r="75" spans="1:6" ht="18" customHeight="1">
      <c r="A75" s="4" t="s">
        <v>17</v>
      </c>
      <c r="B75" s="4" t="s">
        <v>88</v>
      </c>
      <c r="C75" s="3">
        <v>3829</v>
      </c>
      <c r="D75" s="224" t="s">
        <v>8</v>
      </c>
      <c r="E75" s="4" t="s">
        <v>30</v>
      </c>
      <c r="F75" s="9">
        <v>34848.09</v>
      </c>
    </row>
    <row r="76" spans="1:6" ht="18" customHeight="1">
      <c r="A76" s="4" t="s">
        <v>17</v>
      </c>
      <c r="B76" s="4" t="s">
        <v>88</v>
      </c>
      <c r="C76" s="3">
        <v>3830</v>
      </c>
      <c r="D76" s="224" t="s">
        <v>47</v>
      </c>
      <c r="E76" s="4" t="s">
        <v>48</v>
      </c>
      <c r="F76" s="9">
        <v>732542.4</v>
      </c>
    </row>
    <row r="77" spans="1:6" ht="18" customHeight="1">
      <c r="A77" s="4" t="s">
        <v>17</v>
      </c>
      <c r="B77" s="4" t="s">
        <v>88</v>
      </c>
      <c r="C77" s="3">
        <v>3831</v>
      </c>
      <c r="D77" s="224" t="s">
        <v>47</v>
      </c>
      <c r="E77" s="4" t="s">
        <v>48</v>
      </c>
      <c r="F77" s="9">
        <v>36054.72</v>
      </c>
    </row>
    <row r="78" spans="1:6" ht="18" customHeight="1">
      <c r="A78" s="4" t="s">
        <v>17</v>
      </c>
      <c r="B78" s="4" t="s">
        <v>91</v>
      </c>
      <c r="C78" s="3">
        <v>3836</v>
      </c>
      <c r="D78" s="224" t="s">
        <v>8</v>
      </c>
      <c r="E78" s="4" t="s">
        <v>12</v>
      </c>
      <c r="F78" s="9">
        <v>2278242.91</v>
      </c>
    </row>
    <row r="79" spans="1:6" ht="18" customHeight="1">
      <c r="A79" s="4" t="s">
        <v>17</v>
      </c>
      <c r="B79" s="4" t="s">
        <v>93</v>
      </c>
      <c r="C79" s="3">
        <v>3839</v>
      </c>
      <c r="D79" s="224" t="s">
        <v>2</v>
      </c>
      <c r="E79" s="4" t="s">
        <v>3</v>
      </c>
      <c r="F79" s="9">
        <v>130952.61</v>
      </c>
    </row>
    <row r="80" spans="1:6" ht="18" customHeight="1">
      <c r="A80" s="4" t="s">
        <v>17</v>
      </c>
      <c r="B80" s="4" t="s">
        <v>104</v>
      </c>
      <c r="C80" s="3">
        <v>3850</v>
      </c>
      <c r="D80" s="224" t="s">
        <v>154</v>
      </c>
      <c r="E80" s="4" t="s">
        <v>39</v>
      </c>
      <c r="F80" s="9">
        <v>299782</v>
      </c>
    </row>
    <row r="81" spans="1:6" ht="18" customHeight="1">
      <c r="A81" s="4" t="s">
        <v>17</v>
      </c>
      <c r="B81" s="4" t="s">
        <v>115</v>
      </c>
      <c r="C81" s="3">
        <v>3860</v>
      </c>
      <c r="D81" s="224" t="s">
        <v>8</v>
      </c>
      <c r="E81" s="4" t="s">
        <v>12</v>
      </c>
      <c r="F81" s="9">
        <v>1047194</v>
      </c>
    </row>
    <row r="82" spans="1:6" ht="18" customHeight="1">
      <c r="A82" s="4" t="s">
        <v>17</v>
      </c>
      <c r="B82" s="4" t="s">
        <v>122</v>
      </c>
      <c r="C82" s="3">
        <v>3864</v>
      </c>
      <c r="D82" s="224" t="s">
        <v>2</v>
      </c>
      <c r="E82" s="4" t="s">
        <v>3</v>
      </c>
      <c r="F82" s="9">
        <v>2012500</v>
      </c>
    </row>
    <row r="83" spans="1:6" ht="18" customHeight="1">
      <c r="A83" s="4" t="s">
        <v>17</v>
      </c>
      <c r="B83" s="4" t="s">
        <v>132</v>
      </c>
      <c r="C83" s="3">
        <v>3885</v>
      </c>
      <c r="D83" s="224" t="s">
        <v>8</v>
      </c>
      <c r="E83" s="4" t="s">
        <v>30</v>
      </c>
      <c r="F83" s="9">
        <v>906456.42</v>
      </c>
    </row>
    <row r="84" spans="1:6" ht="18" customHeight="1">
      <c r="A84" s="4" t="s">
        <v>17</v>
      </c>
      <c r="B84" s="4" t="s">
        <v>132</v>
      </c>
      <c r="C84" s="3">
        <v>3886</v>
      </c>
      <c r="D84" s="224" t="s">
        <v>8</v>
      </c>
      <c r="E84" s="4" t="s">
        <v>30</v>
      </c>
      <c r="F84" s="9">
        <v>168628.61</v>
      </c>
    </row>
    <row r="85" spans="1:6" ht="18" customHeight="1">
      <c r="A85" s="4" t="s">
        <v>17</v>
      </c>
      <c r="B85" s="4" t="s">
        <v>132</v>
      </c>
      <c r="C85" s="3">
        <v>3887</v>
      </c>
      <c r="D85" s="224" t="s">
        <v>8</v>
      </c>
      <c r="E85" s="4" t="s">
        <v>30</v>
      </c>
      <c r="F85" s="9">
        <v>37202.71</v>
      </c>
    </row>
    <row r="86" spans="1:6" ht="18" customHeight="1">
      <c r="A86" s="4" t="s">
        <v>17</v>
      </c>
      <c r="B86" s="4" t="s">
        <v>43</v>
      </c>
      <c r="C86" s="3">
        <v>3893</v>
      </c>
      <c r="D86" s="224" t="s">
        <v>154</v>
      </c>
      <c r="E86" s="4" t="s">
        <v>40</v>
      </c>
      <c r="F86" s="9">
        <v>1120797.74</v>
      </c>
    </row>
    <row r="87" spans="1:6" ht="18" customHeight="1">
      <c r="A87" s="4" t="s">
        <v>17</v>
      </c>
      <c r="B87" s="4" t="s">
        <v>138</v>
      </c>
      <c r="C87" s="3">
        <v>3895</v>
      </c>
      <c r="D87" s="224" t="s">
        <v>154</v>
      </c>
      <c r="E87" s="4" t="s">
        <v>39</v>
      </c>
      <c r="F87" s="9">
        <v>99928</v>
      </c>
    </row>
    <row r="88" spans="1:6" ht="18" customHeight="1">
      <c r="A88" s="4" t="s">
        <v>17</v>
      </c>
      <c r="B88" s="4" t="s">
        <v>43</v>
      </c>
      <c r="C88" s="3">
        <v>3896</v>
      </c>
      <c r="D88" s="224" t="s">
        <v>154</v>
      </c>
      <c r="E88" s="4" t="s">
        <v>40</v>
      </c>
      <c r="F88" s="9">
        <v>124528.14</v>
      </c>
    </row>
    <row r="89" spans="1:6" ht="18" customHeight="1">
      <c r="A89" s="4" t="s">
        <v>17</v>
      </c>
      <c r="B89" s="4" t="s">
        <v>138</v>
      </c>
      <c r="C89" s="3">
        <v>3901</v>
      </c>
      <c r="D89" s="224" t="s">
        <v>47</v>
      </c>
      <c r="E89" s="4" t="s">
        <v>48</v>
      </c>
      <c r="F89" s="9">
        <v>371688.48</v>
      </c>
    </row>
    <row r="90" spans="1:6" ht="18" customHeight="1">
      <c r="A90" s="4" t="s">
        <v>17</v>
      </c>
      <c r="B90" s="4" t="s">
        <v>138</v>
      </c>
      <c r="C90" s="3">
        <v>3902</v>
      </c>
      <c r="D90" s="224" t="s">
        <v>47</v>
      </c>
      <c r="E90" s="4" t="s">
        <v>48</v>
      </c>
      <c r="F90" s="9">
        <v>95134.23</v>
      </c>
    </row>
    <row r="91" ht="18" customHeight="1">
      <c r="F91" s="226">
        <f>SUM(F55:F90)</f>
        <v>21356178.900000002</v>
      </c>
    </row>
    <row r="92" spans="1:6" ht="18" customHeight="1">
      <c r="A92" s="4" t="s">
        <v>33</v>
      </c>
      <c r="B92" s="4" t="s">
        <v>88</v>
      </c>
      <c r="C92" s="3">
        <v>3832</v>
      </c>
      <c r="D92" s="224" t="s">
        <v>31</v>
      </c>
      <c r="E92" s="4" t="s">
        <v>32</v>
      </c>
      <c r="F92" s="9">
        <v>135144</v>
      </c>
    </row>
    <row r="93" spans="1:6" ht="18" customHeight="1">
      <c r="A93" s="4" t="s">
        <v>33</v>
      </c>
      <c r="B93" s="4" t="s">
        <v>88</v>
      </c>
      <c r="C93" s="3">
        <v>3833</v>
      </c>
      <c r="D93" s="224" t="s">
        <v>31</v>
      </c>
      <c r="E93" s="4" t="s">
        <v>32</v>
      </c>
      <c r="F93" s="9">
        <v>1216296</v>
      </c>
    </row>
    <row r="94" spans="1:6" ht="18" customHeight="1">
      <c r="A94" s="4" t="s">
        <v>33</v>
      </c>
      <c r="B94" s="4" t="s">
        <v>88</v>
      </c>
      <c r="C94" s="3">
        <v>3834</v>
      </c>
      <c r="D94" s="224" t="s">
        <v>31</v>
      </c>
      <c r="E94" s="4" t="s">
        <v>32</v>
      </c>
      <c r="F94" s="9">
        <v>219970.87</v>
      </c>
    </row>
    <row r="95" spans="1:6" ht="18" customHeight="1">
      <c r="A95" s="25"/>
      <c r="B95" s="25"/>
      <c r="C95" s="22"/>
      <c r="D95" s="225"/>
      <c r="E95" s="25"/>
      <c r="F95" s="14">
        <f>SUM(F92:F94)</f>
        <v>1571410.87</v>
      </c>
    </row>
    <row r="96" spans="1:6" ht="18" customHeight="1">
      <c r="A96" s="4" t="s">
        <v>16</v>
      </c>
      <c r="B96" s="4" t="s">
        <v>57</v>
      </c>
      <c r="C96" s="3">
        <v>3759</v>
      </c>
      <c r="D96" s="224" t="s">
        <v>41</v>
      </c>
      <c r="E96" s="4" t="s">
        <v>42</v>
      </c>
      <c r="F96" s="9">
        <v>2667650.66</v>
      </c>
    </row>
    <row r="97" spans="1:6" ht="18" customHeight="1">
      <c r="A97" s="4" t="s">
        <v>16</v>
      </c>
      <c r="B97" s="4" t="s">
        <v>57</v>
      </c>
      <c r="C97" s="3">
        <v>3760</v>
      </c>
      <c r="D97" s="224" t="s">
        <v>41</v>
      </c>
      <c r="E97" s="4" t="s">
        <v>42</v>
      </c>
      <c r="F97" s="9">
        <v>2012438.21</v>
      </c>
    </row>
    <row r="98" spans="1:6" ht="18" customHeight="1">
      <c r="A98" s="4" t="s">
        <v>16</v>
      </c>
      <c r="B98" s="4" t="s">
        <v>57</v>
      </c>
      <c r="C98" s="3">
        <v>3761</v>
      </c>
      <c r="D98" s="224" t="s">
        <v>7</v>
      </c>
      <c r="E98" s="4" t="s">
        <v>13</v>
      </c>
      <c r="F98" s="9">
        <v>4126358.17</v>
      </c>
    </row>
    <row r="99" spans="1:6" ht="18" customHeight="1">
      <c r="A99" s="4" t="s">
        <v>16</v>
      </c>
      <c r="B99" s="4" t="s">
        <v>57</v>
      </c>
      <c r="C99" s="3">
        <v>3762</v>
      </c>
      <c r="D99" s="224" t="s">
        <v>7</v>
      </c>
      <c r="E99" s="4" t="s">
        <v>13</v>
      </c>
      <c r="F99" s="9">
        <v>6189537.25</v>
      </c>
    </row>
    <row r="100" spans="1:6" ht="18" customHeight="1">
      <c r="A100" s="4" t="s">
        <v>16</v>
      </c>
      <c r="B100" s="4" t="s">
        <v>60</v>
      </c>
      <c r="C100" s="3">
        <v>3782</v>
      </c>
      <c r="D100" s="224" t="s">
        <v>7</v>
      </c>
      <c r="E100" s="4" t="s">
        <v>13</v>
      </c>
      <c r="F100" s="9">
        <v>5801576.09</v>
      </c>
    </row>
    <row r="101" spans="1:6" ht="18" customHeight="1">
      <c r="A101" s="4" t="s">
        <v>16</v>
      </c>
      <c r="B101" s="4" t="s">
        <v>60</v>
      </c>
      <c r="C101" s="3">
        <v>3783</v>
      </c>
      <c r="D101" s="224" t="s">
        <v>7</v>
      </c>
      <c r="E101" s="4" t="s">
        <v>13</v>
      </c>
      <c r="F101" s="9">
        <v>8702364.13</v>
      </c>
    </row>
    <row r="102" spans="1:6" ht="18" customHeight="1">
      <c r="A102" s="4" t="s">
        <v>16</v>
      </c>
      <c r="B102" s="4" t="s">
        <v>65</v>
      </c>
      <c r="C102" s="3">
        <v>3786</v>
      </c>
      <c r="D102" s="224" t="s">
        <v>7</v>
      </c>
      <c r="E102" s="4" t="s">
        <v>13</v>
      </c>
      <c r="F102" s="9">
        <v>32734.6</v>
      </c>
    </row>
    <row r="103" spans="1:6" ht="18" customHeight="1">
      <c r="A103" s="4" t="s">
        <v>16</v>
      </c>
      <c r="B103" s="4" t="s">
        <v>65</v>
      </c>
      <c r="C103" s="3">
        <v>3787</v>
      </c>
      <c r="D103" s="224" t="s">
        <v>7</v>
      </c>
      <c r="E103" s="4" t="s">
        <v>13</v>
      </c>
      <c r="F103" s="9">
        <v>85872.88</v>
      </c>
    </row>
    <row r="104" spans="1:6" ht="18" customHeight="1">
      <c r="A104" s="4" t="s">
        <v>16</v>
      </c>
      <c r="B104" s="4" t="s">
        <v>75</v>
      </c>
      <c r="C104" s="3">
        <v>3789</v>
      </c>
      <c r="D104" s="224" t="s">
        <v>7</v>
      </c>
      <c r="E104" s="4" t="s">
        <v>13</v>
      </c>
      <c r="F104" s="9">
        <v>15586365.28</v>
      </c>
    </row>
    <row r="105" spans="1:6" ht="18" customHeight="1">
      <c r="A105" s="4" t="s">
        <v>16</v>
      </c>
      <c r="B105" s="4" t="s">
        <v>75</v>
      </c>
      <c r="C105" s="3">
        <v>3790</v>
      </c>
      <c r="D105" s="224" t="s">
        <v>7</v>
      </c>
      <c r="E105" s="4" t="s">
        <v>13</v>
      </c>
      <c r="F105" s="9">
        <v>23379547.92</v>
      </c>
    </row>
    <row r="106" spans="1:6" ht="18" customHeight="1">
      <c r="A106" s="4" t="s">
        <v>16</v>
      </c>
      <c r="B106" s="4" t="s">
        <v>75</v>
      </c>
      <c r="C106" s="3">
        <v>3791</v>
      </c>
      <c r="D106" s="224" t="s">
        <v>7</v>
      </c>
      <c r="E106" s="4" t="s">
        <v>13</v>
      </c>
      <c r="F106" s="9">
        <v>5751521.02</v>
      </c>
    </row>
    <row r="107" spans="1:6" ht="18" customHeight="1">
      <c r="A107" s="4" t="s">
        <v>16</v>
      </c>
      <c r="B107" s="4" t="s">
        <v>75</v>
      </c>
      <c r="C107" s="3">
        <v>3792</v>
      </c>
      <c r="D107" s="224" t="s">
        <v>7</v>
      </c>
      <c r="E107" s="4" t="s">
        <v>13</v>
      </c>
      <c r="F107" s="9">
        <v>21485.49</v>
      </c>
    </row>
    <row r="108" spans="1:6" ht="18" customHeight="1">
      <c r="A108" s="4" t="s">
        <v>16</v>
      </c>
      <c r="B108" s="4" t="s">
        <v>75</v>
      </c>
      <c r="C108" s="3">
        <v>3793</v>
      </c>
      <c r="D108" s="224" t="s">
        <v>7</v>
      </c>
      <c r="E108" s="4" t="s">
        <v>13</v>
      </c>
      <c r="F108" s="9">
        <v>6979701.96</v>
      </c>
    </row>
    <row r="109" spans="1:6" ht="18" customHeight="1">
      <c r="A109" s="4" t="s">
        <v>16</v>
      </c>
      <c r="B109" s="4" t="s">
        <v>75</v>
      </c>
      <c r="C109" s="3">
        <v>3794</v>
      </c>
      <c r="D109" s="224" t="s">
        <v>7</v>
      </c>
      <c r="E109" s="4" t="s">
        <v>13</v>
      </c>
      <c r="F109" s="9">
        <v>8627281.54</v>
      </c>
    </row>
    <row r="110" spans="1:6" ht="18" customHeight="1">
      <c r="A110" s="4" t="s">
        <v>16</v>
      </c>
      <c r="B110" s="4" t="s">
        <v>76</v>
      </c>
      <c r="C110" s="3">
        <v>3797</v>
      </c>
      <c r="D110" s="224" t="s">
        <v>77</v>
      </c>
      <c r="E110" s="4" t="s">
        <v>78</v>
      </c>
      <c r="F110" s="9">
        <v>1222800</v>
      </c>
    </row>
    <row r="111" spans="1:6" ht="18" customHeight="1">
      <c r="A111" s="4" t="s">
        <v>16</v>
      </c>
      <c r="B111" s="4" t="s">
        <v>76</v>
      </c>
      <c r="C111" s="3">
        <v>3798</v>
      </c>
      <c r="D111" s="224" t="s">
        <v>77</v>
      </c>
      <c r="E111" s="4" t="s">
        <v>78</v>
      </c>
      <c r="F111" s="9">
        <v>305700</v>
      </c>
    </row>
    <row r="112" spans="1:6" ht="18" customHeight="1">
      <c r="A112" s="4" t="s">
        <v>16</v>
      </c>
      <c r="B112" s="4" t="s">
        <v>79</v>
      </c>
      <c r="C112" s="3">
        <v>3799</v>
      </c>
      <c r="D112" s="224" t="s">
        <v>41</v>
      </c>
      <c r="E112" s="4" t="s">
        <v>42</v>
      </c>
      <c r="F112" s="9">
        <v>889216.89</v>
      </c>
    </row>
    <row r="113" spans="1:6" ht="18" customHeight="1">
      <c r="A113" s="4" t="s">
        <v>16</v>
      </c>
      <c r="B113" s="4" t="s">
        <v>79</v>
      </c>
      <c r="C113" s="3">
        <v>3800</v>
      </c>
      <c r="D113" s="224" t="s">
        <v>41</v>
      </c>
      <c r="E113" s="4" t="s">
        <v>42</v>
      </c>
      <c r="F113" s="9">
        <v>670812.74</v>
      </c>
    </row>
    <row r="114" spans="1:6" ht="18" customHeight="1">
      <c r="A114" s="4" t="s">
        <v>16</v>
      </c>
      <c r="B114" s="4" t="s">
        <v>80</v>
      </c>
      <c r="C114" s="3">
        <v>3801</v>
      </c>
      <c r="D114" s="224" t="s">
        <v>7</v>
      </c>
      <c r="E114" s="4" t="s">
        <v>13</v>
      </c>
      <c r="F114" s="9">
        <v>5754430.29</v>
      </c>
    </row>
    <row r="115" spans="1:6" ht="18" customHeight="1">
      <c r="A115" s="4" t="s">
        <v>16</v>
      </c>
      <c r="B115" s="4" t="s">
        <v>80</v>
      </c>
      <c r="C115" s="3">
        <v>3802</v>
      </c>
      <c r="D115" s="224" t="s">
        <v>7</v>
      </c>
      <c r="E115" s="4" t="s">
        <v>13</v>
      </c>
      <c r="F115" s="9">
        <v>9480191.27</v>
      </c>
    </row>
    <row r="116" spans="1:6" ht="18" customHeight="1">
      <c r="A116" s="4" t="s">
        <v>16</v>
      </c>
      <c r="B116" s="4" t="s">
        <v>81</v>
      </c>
      <c r="C116" s="3">
        <v>3803</v>
      </c>
      <c r="D116" s="224" t="s">
        <v>82</v>
      </c>
      <c r="E116" s="4" t="s">
        <v>49</v>
      </c>
      <c r="F116" s="9">
        <v>8137378.51</v>
      </c>
    </row>
    <row r="117" spans="1:6" ht="18" customHeight="1">
      <c r="A117" s="4" t="s">
        <v>16</v>
      </c>
      <c r="B117" s="4" t="s">
        <v>81</v>
      </c>
      <c r="C117" s="3">
        <v>3804</v>
      </c>
      <c r="D117" s="224" t="s">
        <v>82</v>
      </c>
      <c r="E117" s="4" t="s">
        <v>49</v>
      </c>
      <c r="F117" s="9">
        <v>9257650.01</v>
      </c>
    </row>
    <row r="118" spans="1:6" ht="18" customHeight="1">
      <c r="A118" s="4" t="s">
        <v>16</v>
      </c>
      <c r="B118" s="4" t="s">
        <v>85</v>
      </c>
      <c r="C118" s="3">
        <v>3821</v>
      </c>
      <c r="D118" s="224" t="s">
        <v>7</v>
      </c>
      <c r="E118" s="4" t="s">
        <v>13</v>
      </c>
      <c r="F118" s="9">
        <v>4034000</v>
      </c>
    </row>
    <row r="119" spans="1:6" ht="18" customHeight="1">
      <c r="A119" s="4" t="s">
        <v>16</v>
      </c>
      <c r="B119" s="4" t="s">
        <v>85</v>
      </c>
      <c r="C119" s="3">
        <v>3822</v>
      </c>
      <c r="D119" s="224" t="s">
        <v>7</v>
      </c>
      <c r="E119" s="4" t="s">
        <v>13</v>
      </c>
      <c r="F119" s="9">
        <v>9119008.53</v>
      </c>
    </row>
    <row r="120" spans="1:6" ht="18" customHeight="1">
      <c r="A120" s="4" t="s">
        <v>16</v>
      </c>
      <c r="B120" s="4" t="s">
        <v>92</v>
      </c>
      <c r="C120" s="3">
        <v>3837</v>
      </c>
      <c r="D120" s="224" t="s">
        <v>82</v>
      </c>
      <c r="E120" s="4" t="s">
        <v>49</v>
      </c>
      <c r="F120" s="9">
        <v>1488069.87</v>
      </c>
    </row>
    <row r="121" spans="1:6" ht="18" customHeight="1">
      <c r="A121" s="4" t="s">
        <v>16</v>
      </c>
      <c r="B121" s="4" t="s">
        <v>92</v>
      </c>
      <c r="C121" s="3">
        <v>3838</v>
      </c>
      <c r="D121" s="224" t="s">
        <v>82</v>
      </c>
      <c r="E121" s="4" t="s">
        <v>49</v>
      </c>
      <c r="F121" s="9">
        <v>4464209.63</v>
      </c>
    </row>
    <row r="122" spans="1:6" ht="18" customHeight="1">
      <c r="A122" s="4" t="s">
        <v>16</v>
      </c>
      <c r="B122" s="4" t="s">
        <v>100</v>
      </c>
      <c r="C122" s="3">
        <v>3841</v>
      </c>
      <c r="D122" s="224" t="s">
        <v>77</v>
      </c>
      <c r="E122" s="4" t="s">
        <v>78</v>
      </c>
      <c r="F122" s="9">
        <v>627900</v>
      </c>
    </row>
    <row r="123" spans="1:6" ht="18" customHeight="1">
      <c r="A123" s="4" t="s">
        <v>16</v>
      </c>
      <c r="B123" s="4" t="s">
        <v>100</v>
      </c>
      <c r="C123" s="3">
        <v>3842</v>
      </c>
      <c r="D123" s="224" t="s">
        <v>77</v>
      </c>
      <c r="E123" s="4" t="s">
        <v>78</v>
      </c>
      <c r="F123" s="9">
        <v>156975</v>
      </c>
    </row>
    <row r="124" spans="1:6" ht="18" customHeight="1">
      <c r="A124" s="4" t="s">
        <v>16</v>
      </c>
      <c r="B124" s="4" t="s">
        <v>102</v>
      </c>
      <c r="C124" s="3">
        <v>3845</v>
      </c>
      <c r="D124" s="224" t="s">
        <v>82</v>
      </c>
      <c r="E124" s="4" t="s">
        <v>49</v>
      </c>
      <c r="F124" s="9">
        <v>1675506.23</v>
      </c>
    </row>
    <row r="125" spans="1:6" ht="18" customHeight="1">
      <c r="A125" s="4" t="s">
        <v>16</v>
      </c>
      <c r="B125" s="4" t="s">
        <v>102</v>
      </c>
      <c r="C125" s="3">
        <v>3846</v>
      </c>
      <c r="D125" s="224" t="s">
        <v>82</v>
      </c>
      <c r="E125" s="4" t="s">
        <v>49</v>
      </c>
      <c r="F125" s="9">
        <v>5026518.67</v>
      </c>
    </row>
    <row r="126" spans="1:6" ht="18" customHeight="1">
      <c r="A126" s="4" t="s">
        <v>16</v>
      </c>
      <c r="B126" s="4" t="s">
        <v>122</v>
      </c>
      <c r="C126" s="3">
        <v>3866</v>
      </c>
      <c r="D126" s="224" t="s">
        <v>41</v>
      </c>
      <c r="E126" s="4" t="s">
        <v>42</v>
      </c>
      <c r="F126" s="9">
        <v>670812.74</v>
      </c>
    </row>
    <row r="127" spans="1:6" ht="18" customHeight="1">
      <c r="A127" s="4" t="s">
        <v>16</v>
      </c>
      <c r="B127" s="4" t="s">
        <v>122</v>
      </c>
      <c r="C127" s="3">
        <v>3867</v>
      </c>
      <c r="D127" s="224" t="s">
        <v>41</v>
      </c>
      <c r="E127" s="4" t="s">
        <v>42</v>
      </c>
      <c r="F127" s="9">
        <v>889216.89</v>
      </c>
    </row>
    <row r="128" spans="1:6" ht="18" customHeight="1">
      <c r="A128" s="4" t="s">
        <v>16</v>
      </c>
      <c r="B128" s="4" t="s">
        <v>122</v>
      </c>
      <c r="C128" s="3">
        <v>3868</v>
      </c>
      <c r="D128" s="224" t="s">
        <v>41</v>
      </c>
      <c r="E128" s="4" t="s">
        <v>42</v>
      </c>
      <c r="F128" s="9">
        <v>59213.01</v>
      </c>
    </row>
    <row r="129" spans="1:6" ht="18" customHeight="1">
      <c r="A129" s="4" t="s">
        <v>16</v>
      </c>
      <c r="B129" s="4" t="s">
        <v>122</v>
      </c>
      <c r="C129" s="3">
        <v>3869</v>
      </c>
      <c r="D129" s="224" t="s">
        <v>41</v>
      </c>
      <c r="E129" s="4" t="s">
        <v>42</v>
      </c>
      <c r="F129" s="9">
        <v>78491.67</v>
      </c>
    </row>
    <row r="130" spans="1:6" ht="18" customHeight="1">
      <c r="A130" s="4" t="s">
        <v>16</v>
      </c>
      <c r="B130" s="4" t="s">
        <v>122</v>
      </c>
      <c r="C130" s="3">
        <v>3870</v>
      </c>
      <c r="D130" s="224" t="s">
        <v>77</v>
      </c>
      <c r="E130" s="4" t="s">
        <v>78</v>
      </c>
      <c r="F130" s="9">
        <v>413400</v>
      </c>
    </row>
    <row r="131" spans="1:6" ht="18" customHeight="1">
      <c r="A131" s="4" t="s">
        <v>16</v>
      </c>
      <c r="B131" s="4" t="s">
        <v>122</v>
      </c>
      <c r="C131" s="3">
        <v>3871</v>
      </c>
      <c r="D131" s="224" t="s">
        <v>77</v>
      </c>
      <c r="E131" s="4" t="s">
        <v>78</v>
      </c>
      <c r="F131" s="9">
        <v>103250</v>
      </c>
    </row>
    <row r="132" spans="1:6" ht="18" customHeight="1">
      <c r="A132" s="4" t="s">
        <v>16</v>
      </c>
      <c r="B132" s="4" t="s">
        <v>123</v>
      </c>
      <c r="C132" s="3">
        <v>3872</v>
      </c>
      <c r="D132" s="224" t="s">
        <v>77</v>
      </c>
      <c r="E132" s="4" t="s">
        <v>78</v>
      </c>
      <c r="F132" s="9">
        <v>413400</v>
      </c>
    </row>
    <row r="133" spans="1:6" ht="18" customHeight="1">
      <c r="A133" s="4" t="s">
        <v>16</v>
      </c>
      <c r="B133" s="4" t="s">
        <v>123</v>
      </c>
      <c r="C133" s="3">
        <v>3873</v>
      </c>
      <c r="D133" s="224" t="s">
        <v>77</v>
      </c>
      <c r="E133" s="4" t="s">
        <v>78</v>
      </c>
      <c r="F133" s="9">
        <v>103250</v>
      </c>
    </row>
    <row r="134" spans="1:6" ht="18" customHeight="1">
      <c r="A134" s="4" t="s">
        <v>16</v>
      </c>
      <c r="B134" s="4" t="s">
        <v>123</v>
      </c>
      <c r="C134" s="3">
        <v>3874</v>
      </c>
      <c r="D134" s="224" t="s">
        <v>82</v>
      </c>
      <c r="E134" s="4" t="s">
        <v>49</v>
      </c>
      <c r="F134" s="9">
        <v>1967701.69</v>
      </c>
    </row>
    <row r="135" spans="1:6" ht="18" customHeight="1">
      <c r="A135" s="4" t="s">
        <v>16</v>
      </c>
      <c r="B135" s="4" t="s">
        <v>123</v>
      </c>
      <c r="C135" s="3">
        <v>3875</v>
      </c>
      <c r="D135" s="224" t="s">
        <v>82</v>
      </c>
      <c r="E135" s="4" t="s">
        <v>49</v>
      </c>
      <c r="F135" s="9">
        <v>5903105.09</v>
      </c>
    </row>
    <row r="136" spans="1:6" ht="18" customHeight="1">
      <c r="A136" s="4" t="s">
        <v>16</v>
      </c>
      <c r="B136" s="4" t="s">
        <v>123</v>
      </c>
      <c r="C136" s="3">
        <v>3876</v>
      </c>
      <c r="D136" s="224" t="s">
        <v>82</v>
      </c>
      <c r="E136" s="4" t="s">
        <v>49</v>
      </c>
      <c r="F136" s="9">
        <v>1708572.57</v>
      </c>
    </row>
    <row r="137" spans="1:6" ht="18" customHeight="1">
      <c r="A137" s="4" t="s">
        <v>16</v>
      </c>
      <c r="B137" s="4" t="s">
        <v>123</v>
      </c>
      <c r="C137" s="3">
        <v>3877</v>
      </c>
      <c r="D137" s="224" t="s">
        <v>82</v>
      </c>
      <c r="E137" s="4" t="s">
        <v>49</v>
      </c>
      <c r="F137" s="9">
        <v>5125717.72</v>
      </c>
    </row>
    <row r="138" spans="1:6" ht="18" customHeight="1">
      <c r="A138" s="4" t="s">
        <v>16</v>
      </c>
      <c r="B138" s="4" t="s">
        <v>132</v>
      </c>
      <c r="C138" s="3">
        <v>3883</v>
      </c>
      <c r="D138" s="224" t="s">
        <v>41</v>
      </c>
      <c r="E138" s="4" t="s">
        <v>42</v>
      </c>
      <c r="F138" s="9">
        <v>670812.74</v>
      </c>
    </row>
    <row r="139" spans="1:6" ht="18" customHeight="1">
      <c r="A139" s="4" t="s">
        <v>16</v>
      </c>
      <c r="B139" s="4" t="s">
        <v>132</v>
      </c>
      <c r="C139" s="3">
        <v>3884</v>
      </c>
      <c r="D139" s="224" t="s">
        <v>41</v>
      </c>
      <c r="E139" s="4" t="s">
        <v>42</v>
      </c>
      <c r="F139" s="9">
        <v>889216.89</v>
      </c>
    </row>
    <row r="140" spans="1:6" ht="18" customHeight="1">
      <c r="A140" s="4" t="s">
        <v>134</v>
      </c>
      <c r="B140" s="4" t="s">
        <v>138</v>
      </c>
      <c r="C140" s="3">
        <v>3898</v>
      </c>
      <c r="D140" s="224" t="s">
        <v>141</v>
      </c>
      <c r="E140" s="4" t="s">
        <v>142</v>
      </c>
      <c r="F140" s="9">
        <v>812592.94</v>
      </c>
    </row>
    <row r="141" spans="1:6" ht="18" customHeight="1">
      <c r="A141" s="4" t="s">
        <v>134</v>
      </c>
      <c r="B141" s="4" t="s">
        <v>138</v>
      </c>
      <c r="C141" s="3">
        <v>3899</v>
      </c>
      <c r="D141" s="224" t="s">
        <v>141</v>
      </c>
      <c r="E141" s="4" t="s">
        <v>142</v>
      </c>
      <c r="F141" s="9">
        <v>143398.76</v>
      </c>
    </row>
    <row r="142" spans="1:6" ht="18" customHeight="1">
      <c r="A142" s="4" t="s">
        <v>134</v>
      </c>
      <c r="B142" s="4" t="s">
        <v>138</v>
      </c>
      <c r="C142" s="3">
        <v>3900</v>
      </c>
      <c r="D142" s="224" t="s">
        <v>141</v>
      </c>
      <c r="E142" s="4" t="s">
        <v>142</v>
      </c>
      <c r="F142" s="9">
        <v>96093.2</v>
      </c>
    </row>
    <row r="143" spans="1:6" ht="18" customHeight="1">
      <c r="A143" s="4" t="s">
        <v>16</v>
      </c>
      <c r="B143" s="4" t="s">
        <v>143</v>
      </c>
      <c r="C143" s="3">
        <v>3903</v>
      </c>
      <c r="D143" s="224" t="s">
        <v>77</v>
      </c>
      <c r="E143" s="4" t="s">
        <v>78</v>
      </c>
      <c r="F143" s="9">
        <v>413400</v>
      </c>
    </row>
    <row r="144" spans="1:6" ht="18" customHeight="1">
      <c r="A144" s="4" t="s">
        <v>16</v>
      </c>
      <c r="B144" s="4" t="s">
        <v>143</v>
      </c>
      <c r="C144" s="3">
        <v>3904</v>
      </c>
      <c r="D144" s="224" t="s">
        <v>77</v>
      </c>
      <c r="E144" s="4" t="s">
        <v>78</v>
      </c>
      <c r="F144" s="9">
        <v>103350</v>
      </c>
    </row>
    <row r="145" spans="1:6" ht="18" customHeight="1">
      <c r="A145" s="4" t="s">
        <v>16</v>
      </c>
      <c r="B145" s="4" t="s">
        <v>143</v>
      </c>
      <c r="C145" s="3">
        <v>3905</v>
      </c>
      <c r="D145" s="224" t="s">
        <v>82</v>
      </c>
      <c r="E145" s="4" t="s">
        <v>49</v>
      </c>
      <c r="F145" s="9">
        <v>1419472.81</v>
      </c>
    </row>
    <row r="146" spans="1:6" ht="18" customHeight="1">
      <c r="A146" s="4" t="s">
        <v>16</v>
      </c>
      <c r="B146" s="4" t="s">
        <v>143</v>
      </c>
      <c r="C146" s="3">
        <v>3906</v>
      </c>
      <c r="D146" s="224" t="s">
        <v>82</v>
      </c>
      <c r="E146" s="4" t="s">
        <v>49</v>
      </c>
      <c r="F146" s="9">
        <v>4258418.42</v>
      </c>
    </row>
    <row r="147" spans="1:6" ht="18" customHeight="1">
      <c r="A147" s="4" t="s">
        <v>16</v>
      </c>
      <c r="B147" s="4" t="s">
        <v>147</v>
      </c>
      <c r="C147" s="3">
        <v>3912</v>
      </c>
      <c r="D147" s="224" t="s">
        <v>41</v>
      </c>
      <c r="E147" s="4" t="s">
        <v>42</v>
      </c>
      <c r="F147" s="9">
        <v>670812.74</v>
      </c>
    </row>
    <row r="148" spans="1:6" ht="18" customHeight="1">
      <c r="A148" s="4" t="s">
        <v>16</v>
      </c>
      <c r="B148" s="4" t="s">
        <v>147</v>
      </c>
      <c r="C148" s="3">
        <v>3913</v>
      </c>
      <c r="D148" s="224" t="s">
        <v>41</v>
      </c>
      <c r="E148" s="4" t="s">
        <v>42</v>
      </c>
      <c r="F148" s="9">
        <v>889216.89</v>
      </c>
    </row>
    <row r="149" ht="18" customHeight="1">
      <c r="F149" s="142">
        <f>SUM(F96:F148)</f>
        <v>180077719.6099999</v>
      </c>
    </row>
    <row r="150" ht="18" customHeight="1">
      <c r="F150" s="68">
        <f>SUM(F17,F35,F38,F51,F54,F91,F95,F149)</f>
        <v>275512243.93999994</v>
      </c>
    </row>
  </sheetData>
  <printOptions/>
  <pageMargins left="0.55" right="0.31" top="0.45" bottom="0.66" header="0.3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0"/>
  <sheetViews>
    <sheetView workbookViewId="0" topLeftCell="A1">
      <selection activeCell="A1" sqref="A1:F1"/>
    </sheetView>
  </sheetViews>
  <sheetFormatPr defaultColWidth="9.140625" defaultRowHeight="12.75"/>
  <cols>
    <col min="1" max="1" width="10.00390625" style="222" customWidth="1"/>
    <col min="2" max="2" width="34.28125" style="23" customWidth="1"/>
    <col min="3" max="3" width="9.28125" style="23" customWidth="1"/>
    <col min="4" max="4" width="12.7109375" style="23" bestFit="1" customWidth="1"/>
    <col min="5" max="5" width="16.421875" style="23" customWidth="1"/>
    <col min="6" max="6" width="16.7109375" style="49" customWidth="1"/>
    <col min="7" max="16384" width="9.140625" style="23" customWidth="1"/>
  </cols>
  <sheetData>
    <row r="1" spans="1:6" ht="27" customHeight="1">
      <c r="A1" s="383" t="s">
        <v>238</v>
      </c>
      <c r="B1" s="383"/>
      <c r="C1" s="383"/>
      <c r="D1" s="383"/>
      <c r="E1" s="383"/>
      <c r="F1" s="383"/>
    </row>
    <row r="2" spans="1:6" ht="15">
      <c r="A2" s="214" t="s">
        <v>66</v>
      </c>
      <c r="B2" s="214" t="s">
        <v>68</v>
      </c>
      <c r="C2" s="214" t="s">
        <v>224</v>
      </c>
      <c r="D2" s="214" t="s">
        <v>9</v>
      </c>
      <c r="E2" s="289" t="s">
        <v>69</v>
      </c>
      <c r="F2" s="215"/>
    </row>
    <row r="3" spans="1:6" s="24" customFormat="1" ht="15">
      <c r="A3" s="280" t="s">
        <v>26</v>
      </c>
      <c r="B3" s="25" t="s">
        <v>21</v>
      </c>
      <c r="C3" s="77">
        <v>3785</v>
      </c>
      <c r="D3" s="39" t="s">
        <v>25</v>
      </c>
      <c r="E3" s="79">
        <v>229157.47</v>
      </c>
      <c r="F3" s="285"/>
    </row>
    <row r="4" spans="1:6" s="24" customFormat="1" ht="15">
      <c r="A4" s="281"/>
      <c r="B4" s="25"/>
      <c r="C4" s="283"/>
      <c r="D4" s="39"/>
      <c r="E4" s="284"/>
      <c r="F4" s="286">
        <f>SUM(E3)</f>
        <v>229157.47</v>
      </c>
    </row>
    <row r="5" spans="1:6" ht="15">
      <c r="A5" s="282" t="s">
        <v>27</v>
      </c>
      <c r="B5" s="25" t="s">
        <v>34</v>
      </c>
      <c r="C5" s="283">
        <v>3763</v>
      </c>
      <c r="D5" s="39" t="s">
        <v>35</v>
      </c>
      <c r="E5" s="284">
        <v>29851.24</v>
      </c>
      <c r="F5" s="287"/>
    </row>
    <row r="6" spans="1:6" ht="15">
      <c r="A6" s="282"/>
      <c r="B6" s="25"/>
      <c r="C6" s="283"/>
      <c r="D6" s="39"/>
      <c r="E6" s="284"/>
      <c r="F6" s="231">
        <f>E5</f>
        <v>29851.24</v>
      </c>
    </row>
    <row r="7" spans="1:6" ht="15">
      <c r="A7" s="282" t="s">
        <v>27</v>
      </c>
      <c r="B7" s="25" t="s">
        <v>19</v>
      </c>
      <c r="C7" s="283">
        <v>3780</v>
      </c>
      <c r="D7" s="39" t="s">
        <v>23</v>
      </c>
      <c r="E7" s="284">
        <v>1427860.05</v>
      </c>
      <c r="F7" s="287"/>
    </row>
    <row r="8" spans="1:6" ht="15">
      <c r="A8" s="282" t="s">
        <v>27</v>
      </c>
      <c r="B8" s="25" t="s">
        <v>19</v>
      </c>
      <c r="C8" s="283">
        <v>3781</v>
      </c>
      <c r="D8" s="39" t="s">
        <v>23</v>
      </c>
      <c r="E8" s="284">
        <v>69496.05</v>
      </c>
      <c r="F8" s="287"/>
    </row>
    <row r="9" spans="1:6" ht="15">
      <c r="A9" s="282"/>
      <c r="B9" s="25"/>
      <c r="C9" s="283"/>
      <c r="D9" s="39"/>
      <c r="E9" s="284"/>
      <c r="F9" s="231">
        <f>SUM(E7,E8)</f>
        <v>1497356.1</v>
      </c>
    </row>
    <row r="10" spans="1:6" ht="15">
      <c r="A10" s="282" t="s">
        <v>27</v>
      </c>
      <c r="B10" s="25" t="s">
        <v>36</v>
      </c>
      <c r="C10" s="283">
        <v>3784</v>
      </c>
      <c r="D10" s="39" t="s">
        <v>37</v>
      </c>
      <c r="E10" s="284">
        <v>2961115.08</v>
      </c>
      <c r="F10" s="287"/>
    </row>
    <row r="11" spans="1:6" ht="15">
      <c r="A11" s="282"/>
      <c r="B11" s="25"/>
      <c r="C11" s="283"/>
      <c r="D11" s="39"/>
      <c r="E11" s="284"/>
      <c r="F11" s="231">
        <f>SUM(E10)</f>
        <v>2961115.08</v>
      </c>
    </row>
    <row r="12" spans="1:6" ht="15">
      <c r="A12" s="282" t="s">
        <v>15</v>
      </c>
      <c r="B12" s="25" t="s">
        <v>6</v>
      </c>
      <c r="C12" s="283">
        <v>3766</v>
      </c>
      <c r="D12" s="39" t="s">
        <v>10</v>
      </c>
      <c r="E12" s="284">
        <v>2787251.42</v>
      </c>
      <c r="F12" s="287"/>
    </row>
    <row r="13" spans="1:6" ht="15">
      <c r="A13" s="282"/>
      <c r="B13" s="25"/>
      <c r="C13" s="283"/>
      <c r="D13" s="39"/>
      <c r="E13" s="284"/>
      <c r="F13" s="231">
        <f>SUM(E12)</f>
        <v>2787251.42</v>
      </c>
    </row>
    <row r="14" spans="1:6" ht="15">
      <c r="A14" s="282" t="s">
        <v>29</v>
      </c>
      <c r="B14" s="25" t="s">
        <v>53</v>
      </c>
      <c r="C14" s="283">
        <v>3757</v>
      </c>
      <c r="D14" s="39" t="s">
        <v>54</v>
      </c>
      <c r="E14" s="284">
        <v>116666.7</v>
      </c>
      <c r="F14" s="287"/>
    </row>
    <row r="15" spans="1:6" ht="15">
      <c r="A15" s="282"/>
      <c r="B15" s="25"/>
      <c r="C15" s="283"/>
      <c r="D15" s="39"/>
      <c r="E15" s="284"/>
      <c r="F15" s="231">
        <f>SUM(E14)</f>
        <v>116666.7</v>
      </c>
    </row>
    <row r="16" spans="1:6" ht="15">
      <c r="A16" s="282" t="s">
        <v>17</v>
      </c>
      <c r="B16" s="25" t="s">
        <v>47</v>
      </c>
      <c r="C16" s="283">
        <v>3758</v>
      </c>
      <c r="D16" s="39" t="s">
        <v>48</v>
      </c>
      <c r="E16" s="284">
        <v>265842</v>
      </c>
      <c r="F16" s="287"/>
    </row>
    <row r="17" spans="1:6" ht="15">
      <c r="A17" s="282"/>
      <c r="B17" s="25"/>
      <c r="C17" s="283"/>
      <c r="D17" s="39"/>
      <c r="E17" s="284"/>
      <c r="F17" s="231">
        <f>SUM(E16)</f>
        <v>265842</v>
      </c>
    </row>
    <row r="18" spans="1:6" ht="15">
      <c r="A18" s="282" t="s">
        <v>17</v>
      </c>
      <c r="B18" s="25" t="s">
        <v>8</v>
      </c>
      <c r="C18" s="283">
        <v>3769</v>
      </c>
      <c r="D18" s="39" t="s">
        <v>30</v>
      </c>
      <c r="E18" s="284">
        <v>775989.55</v>
      </c>
      <c r="F18" s="287"/>
    </row>
    <row r="19" spans="1:6" ht="15">
      <c r="A19" s="282" t="s">
        <v>17</v>
      </c>
      <c r="B19" s="25" t="s">
        <v>8</v>
      </c>
      <c r="C19" s="283">
        <v>3770</v>
      </c>
      <c r="D19" s="39" t="s">
        <v>30</v>
      </c>
      <c r="E19" s="284">
        <v>139193.5</v>
      </c>
      <c r="F19" s="287"/>
    </row>
    <row r="20" spans="1:6" ht="15">
      <c r="A20" s="282" t="s">
        <v>17</v>
      </c>
      <c r="B20" s="25" t="s">
        <v>8</v>
      </c>
      <c r="C20" s="283">
        <v>3771</v>
      </c>
      <c r="D20" s="39" t="s">
        <v>30</v>
      </c>
      <c r="E20" s="284">
        <v>286271.72</v>
      </c>
      <c r="F20" s="287"/>
    </row>
    <row r="21" spans="1:6" ht="15">
      <c r="A21" s="282" t="s">
        <v>17</v>
      </c>
      <c r="B21" s="25" t="s">
        <v>8</v>
      </c>
      <c r="C21" s="283">
        <v>3772</v>
      </c>
      <c r="D21" s="39" t="s">
        <v>30</v>
      </c>
      <c r="E21" s="284">
        <v>116921.79</v>
      </c>
      <c r="F21" s="287"/>
    </row>
    <row r="22" spans="1:6" ht="15">
      <c r="A22" s="282" t="s">
        <v>17</v>
      </c>
      <c r="B22" s="25" t="s">
        <v>8</v>
      </c>
      <c r="C22" s="283">
        <v>3773</v>
      </c>
      <c r="D22" s="39" t="s">
        <v>30</v>
      </c>
      <c r="E22" s="284">
        <v>20972.92</v>
      </c>
      <c r="F22" s="287"/>
    </row>
    <row r="23" spans="1:6" ht="15">
      <c r="A23" s="282" t="s">
        <v>17</v>
      </c>
      <c r="B23" s="25" t="s">
        <v>8</v>
      </c>
      <c r="C23" s="283">
        <v>3774</v>
      </c>
      <c r="D23" s="39" t="s">
        <v>30</v>
      </c>
      <c r="E23" s="284">
        <v>29678.24</v>
      </c>
      <c r="F23" s="287"/>
    </row>
    <row r="24" spans="1:6" ht="15">
      <c r="A24" s="282" t="s">
        <v>17</v>
      </c>
      <c r="B24" s="25" t="s">
        <v>63</v>
      </c>
      <c r="C24" s="283">
        <v>3776</v>
      </c>
      <c r="D24" s="39" t="s">
        <v>64</v>
      </c>
      <c r="E24" s="284">
        <v>2035845.93</v>
      </c>
      <c r="F24" s="287"/>
    </row>
    <row r="25" spans="1:6" ht="15">
      <c r="A25" s="282" t="s">
        <v>17</v>
      </c>
      <c r="B25" s="25" t="s">
        <v>63</v>
      </c>
      <c r="C25" s="283">
        <v>3778</v>
      </c>
      <c r="D25" s="39" t="s">
        <v>64</v>
      </c>
      <c r="E25" s="284">
        <v>2247258.59</v>
      </c>
      <c r="F25" s="287"/>
    </row>
    <row r="26" spans="1:6" ht="15">
      <c r="A26" s="282" t="s">
        <v>17</v>
      </c>
      <c r="B26" s="25" t="s">
        <v>63</v>
      </c>
      <c r="C26" s="283">
        <v>3779</v>
      </c>
      <c r="D26" s="39" t="s">
        <v>64</v>
      </c>
      <c r="E26" s="284">
        <v>1346398.61</v>
      </c>
      <c r="F26" s="287"/>
    </row>
    <row r="27" spans="1:6" ht="15">
      <c r="A27" s="282"/>
      <c r="B27" s="25"/>
      <c r="C27" s="283"/>
      <c r="D27" s="39"/>
      <c r="E27" s="284"/>
      <c r="F27" s="231">
        <f>SUM(E18:E26)</f>
        <v>6998530.850000001</v>
      </c>
    </row>
    <row r="28" spans="1:6" ht="15">
      <c r="A28" s="282" t="s">
        <v>16</v>
      </c>
      <c r="B28" s="25" t="s">
        <v>41</v>
      </c>
      <c r="C28" s="283">
        <v>3759</v>
      </c>
      <c r="D28" s="39" t="s">
        <v>42</v>
      </c>
      <c r="E28" s="284">
        <v>2667650.66</v>
      </c>
      <c r="F28" s="287"/>
    </row>
    <row r="29" spans="1:6" ht="15">
      <c r="A29" s="282" t="s">
        <v>16</v>
      </c>
      <c r="B29" s="25" t="s">
        <v>41</v>
      </c>
      <c r="C29" s="283">
        <v>3760</v>
      </c>
      <c r="D29" s="39" t="s">
        <v>42</v>
      </c>
      <c r="E29" s="284">
        <v>2012438.21</v>
      </c>
      <c r="F29" s="287"/>
    </row>
    <row r="30" spans="1:6" ht="15">
      <c r="A30" s="282" t="s">
        <v>16</v>
      </c>
      <c r="B30" s="25" t="s">
        <v>7</v>
      </c>
      <c r="C30" s="283">
        <v>3761</v>
      </c>
      <c r="D30" s="39" t="s">
        <v>13</v>
      </c>
      <c r="E30" s="284">
        <v>4126358.17</v>
      </c>
      <c r="F30" s="287"/>
    </row>
    <row r="31" spans="1:6" ht="15">
      <c r="A31" s="282" t="s">
        <v>16</v>
      </c>
      <c r="B31" s="25" t="s">
        <v>7</v>
      </c>
      <c r="C31" s="283">
        <v>3762</v>
      </c>
      <c r="D31" s="39" t="s">
        <v>13</v>
      </c>
      <c r="E31" s="284">
        <v>6189537.25</v>
      </c>
      <c r="F31" s="287"/>
    </row>
    <row r="32" spans="1:6" ht="15">
      <c r="A32" s="282" t="s">
        <v>16</v>
      </c>
      <c r="B32" s="25" t="s">
        <v>7</v>
      </c>
      <c r="C32" s="283">
        <v>3782</v>
      </c>
      <c r="D32" s="39" t="s">
        <v>13</v>
      </c>
      <c r="E32" s="284">
        <v>5801576.09</v>
      </c>
      <c r="F32" s="287"/>
    </row>
    <row r="33" spans="1:6" ht="15">
      <c r="A33" s="282" t="s">
        <v>16</v>
      </c>
      <c r="B33" s="25" t="s">
        <v>7</v>
      </c>
      <c r="C33" s="283">
        <v>3783</v>
      </c>
      <c r="D33" s="39" t="s">
        <v>13</v>
      </c>
      <c r="E33" s="284">
        <v>8702364.13</v>
      </c>
      <c r="F33" s="287"/>
    </row>
    <row r="34" spans="1:6" ht="15">
      <c r="A34" s="282" t="s">
        <v>16</v>
      </c>
      <c r="B34" s="25" t="s">
        <v>7</v>
      </c>
      <c r="C34" s="283">
        <v>3786</v>
      </c>
      <c r="D34" s="39" t="s">
        <v>13</v>
      </c>
      <c r="E34" s="284">
        <v>32734.6</v>
      </c>
      <c r="F34" s="287"/>
    </row>
    <row r="35" spans="1:6" ht="15">
      <c r="A35" s="58" t="s">
        <v>16</v>
      </c>
      <c r="B35" s="277" t="s">
        <v>7</v>
      </c>
      <c r="C35" s="57">
        <v>3787</v>
      </c>
      <c r="D35" s="278" t="s">
        <v>13</v>
      </c>
      <c r="E35" s="83">
        <v>85872.88</v>
      </c>
      <c r="F35" s="288">
        <f>SUM(E28:E35)</f>
        <v>29618531.99</v>
      </c>
    </row>
    <row r="36" spans="1:6" s="100" customFormat="1" ht="12.75" customHeight="1">
      <c r="A36" s="273"/>
      <c r="B36" s="273"/>
      <c r="C36" s="273"/>
      <c r="D36" s="91" t="s">
        <v>71</v>
      </c>
      <c r="E36" s="290">
        <f>SUM(E3:E35)</f>
        <v>44504302.85</v>
      </c>
      <c r="F36" s="291">
        <f>SUM(F3:F35)</f>
        <v>44504302.85</v>
      </c>
    </row>
    <row r="37" spans="1:6" ht="27" customHeight="1">
      <c r="A37" s="383" t="s">
        <v>225</v>
      </c>
      <c r="B37" s="383"/>
      <c r="C37" s="383"/>
      <c r="D37" s="383"/>
      <c r="E37" s="383"/>
      <c r="F37" s="383"/>
    </row>
    <row r="38" spans="1:6" ht="15">
      <c r="A38" s="74" t="s">
        <v>66</v>
      </c>
      <c r="B38" s="74" t="s">
        <v>68</v>
      </c>
      <c r="C38" s="74" t="s">
        <v>224</v>
      </c>
      <c r="D38" s="74" t="s">
        <v>9</v>
      </c>
      <c r="E38" s="279" t="s">
        <v>69</v>
      </c>
      <c r="F38" s="75"/>
    </row>
    <row r="39" spans="1:6" ht="15">
      <c r="A39" s="282" t="s">
        <v>17</v>
      </c>
      <c r="B39" s="25" t="s">
        <v>154</v>
      </c>
      <c r="C39" s="283">
        <v>3796</v>
      </c>
      <c r="D39" s="39" t="s">
        <v>39</v>
      </c>
      <c r="E39" s="284">
        <v>149891</v>
      </c>
      <c r="F39" s="287"/>
    </row>
    <row r="40" spans="1:6" ht="15">
      <c r="A40" s="282"/>
      <c r="B40" s="25"/>
      <c r="C40" s="283"/>
      <c r="D40" s="39"/>
      <c r="E40" s="284"/>
      <c r="F40" s="231">
        <f>SUM(E39)</f>
        <v>149891</v>
      </c>
    </row>
    <row r="41" spans="1:6" ht="15">
      <c r="A41" s="282" t="s">
        <v>16</v>
      </c>
      <c r="B41" s="25" t="s">
        <v>77</v>
      </c>
      <c r="C41" s="283">
        <v>3797</v>
      </c>
      <c r="D41" s="39" t="s">
        <v>78</v>
      </c>
      <c r="E41" s="284">
        <v>1222800</v>
      </c>
      <c r="F41" s="287"/>
    </row>
    <row r="42" spans="1:6" ht="15">
      <c r="A42" s="282" t="s">
        <v>16</v>
      </c>
      <c r="B42" s="25" t="s">
        <v>77</v>
      </c>
      <c r="C42" s="283">
        <v>3798</v>
      </c>
      <c r="D42" s="39" t="s">
        <v>78</v>
      </c>
      <c r="E42" s="284">
        <v>305700</v>
      </c>
      <c r="F42" s="287"/>
    </row>
    <row r="43" spans="1:6" ht="15">
      <c r="A43" s="282"/>
      <c r="B43" s="25"/>
      <c r="C43" s="283"/>
      <c r="D43" s="39"/>
      <c r="E43" s="284"/>
      <c r="F43" s="231">
        <f>SUM(E41:E42)</f>
        <v>1528500</v>
      </c>
    </row>
    <row r="44" spans="1:6" ht="15">
      <c r="A44" s="282" t="s">
        <v>16</v>
      </c>
      <c r="B44" s="25" t="s">
        <v>7</v>
      </c>
      <c r="C44" s="283">
        <v>3789</v>
      </c>
      <c r="D44" s="39" t="s">
        <v>13</v>
      </c>
      <c r="E44" s="284">
        <v>15586365.28</v>
      </c>
      <c r="F44" s="287"/>
    </row>
    <row r="45" spans="1:6" ht="15">
      <c r="A45" s="282" t="s">
        <v>16</v>
      </c>
      <c r="B45" s="25" t="s">
        <v>7</v>
      </c>
      <c r="C45" s="283">
        <v>3790</v>
      </c>
      <c r="D45" s="39" t="s">
        <v>13</v>
      </c>
      <c r="E45" s="284">
        <v>23379547.92</v>
      </c>
      <c r="F45" s="287"/>
    </row>
    <row r="46" spans="1:6" ht="15">
      <c r="A46" s="282" t="s">
        <v>16</v>
      </c>
      <c r="B46" s="25" t="s">
        <v>7</v>
      </c>
      <c r="C46" s="283">
        <v>3791</v>
      </c>
      <c r="D46" s="39" t="s">
        <v>13</v>
      </c>
      <c r="E46" s="284">
        <v>5751521.02</v>
      </c>
      <c r="F46" s="287"/>
    </row>
    <row r="47" spans="1:6" ht="15">
      <c r="A47" s="282" t="s">
        <v>16</v>
      </c>
      <c r="B47" s="25" t="s">
        <v>7</v>
      </c>
      <c r="C47" s="283">
        <v>3792</v>
      </c>
      <c r="D47" s="39" t="s">
        <v>13</v>
      </c>
      <c r="E47" s="284">
        <v>21485.49</v>
      </c>
      <c r="F47" s="287"/>
    </row>
    <row r="48" spans="1:6" ht="15">
      <c r="A48" s="282" t="s">
        <v>16</v>
      </c>
      <c r="B48" s="25" t="s">
        <v>7</v>
      </c>
      <c r="C48" s="283">
        <v>3793</v>
      </c>
      <c r="D48" s="39" t="s">
        <v>13</v>
      </c>
      <c r="E48" s="284">
        <v>6979701.96</v>
      </c>
      <c r="F48" s="287"/>
    </row>
    <row r="49" spans="1:6" ht="15">
      <c r="A49" s="282" t="s">
        <v>16</v>
      </c>
      <c r="B49" s="25" t="s">
        <v>7</v>
      </c>
      <c r="C49" s="283">
        <v>3794</v>
      </c>
      <c r="D49" s="39" t="s">
        <v>13</v>
      </c>
      <c r="E49" s="284">
        <v>8627281.54</v>
      </c>
      <c r="F49" s="287"/>
    </row>
    <row r="50" spans="1:6" ht="15">
      <c r="A50" s="282"/>
      <c r="B50" s="25"/>
      <c r="C50" s="283"/>
      <c r="D50" s="39"/>
      <c r="E50" s="284"/>
      <c r="F50" s="231">
        <f>SUM(E44:E49)</f>
        <v>60345903.21</v>
      </c>
    </row>
    <row r="51" spans="1:6" ht="15">
      <c r="A51" s="58" t="s">
        <v>29</v>
      </c>
      <c r="B51" s="277" t="s">
        <v>53</v>
      </c>
      <c r="C51" s="57">
        <v>3795</v>
      </c>
      <c r="D51" s="278" t="s">
        <v>54</v>
      </c>
      <c r="E51" s="83">
        <v>116666.7</v>
      </c>
      <c r="F51" s="288">
        <f>SUM(E51)</f>
        <v>116666.7</v>
      </c>
    </row>
    <row r="52" spans="1:6" ht="15">
      <c r="A52" s="162"/>
      <c r="B52" s="25"/>
      <c r="C52" s="64"/>
      <c r="D52" s="91" t="s">
        <v>71</v>
      </c>
      <c r="E52" s="292">
        <f>SUM(E39:E51)</f>
        <v>62140960.910000004</v>
      </c>
      <c r="F52" s="291">
        <f>SUM(F40:F51)</f>
        <v>62140960.910000004</v>
      </c>
    </row>
    <row r="53" spans="1:6" ht="36.75" customHeight="1">
      <c r="A53" s="383" t="s">
        <v>226</v>
      </c>
      <c r="B53" s="383"/>
      <c r="C53" s="383"/>
      <c r="D53" s="383"/>
      <c r="E53" s="383"/>
      <c r="F53" s="383"/>
    </row>
    <row r="54" spans="1:6" ht="17.25" customHeight="1">
      <c r="A54" s="74" t="s">
        <v>66</v>
      </c>
      <c r="B54" s="74" t="s">
        <v>68</v>
      </c>
      <c r="C54" s="74" t="s">
        <v>224</v>
      </c>
      <c r="D54" s="74" t="s">
        <v>9</v>
      </c>
      <c r="E54" s="279" t="s">
        <v>69</v>
      </c>
      <c r="F54" s="75"/>
    </row>
    <row r="55" spans="1:6" ht="15">
      <c r="A55" s="293" t="s">
        <v>17</v>
      </c>
      <c r="B55" s="25" t="s">
        <v>2</v>
      </c>
      <c r="C55" s="77">
        <v>3806</v>
      </c>
      <c r="D55" s="35" t="s">
        <v>3</v>
      </c>
      <c r="E55" s="79">
        <v>231837.98</v>
      </c>
      <c r="F55" s="218"/>
    </row>
    <row r="56" spans="1:6" ht="15">
      <c r="A56" s="282"/>
      <c r="B56" s="25"/>
      <c r="C56" s="283"/>
      <c r="D56" s="35"/>
      <c r="E56" s="284"/>
      <c r="F56" s="231">
        <f>SUM(E55)</f>
        <v>231837.98</v>
      </c>
    </row>
    <row r="57" spans="1:6" ht="15">
      <c r="A57" s="282" t="s">
        <v>16</v>
      </c>
      <c r="B57" s="25" t="s">
        <v>82</v>
      </c>
      <c r="C57" s="283">
        <v>3803</v>
      </c>
      <c r="D57" s="39" t="s">
        <v>49</v>
      </c>
      <c r="E57" s="284">
        <v>8137378.51</v>
      </c>
      <c r="F57" s="287"/>
    </row>
    <row r="58" spans="1:6" ht="15">
      <c r="A58" s="282" t="s">
        <v>16</v>
      </c>
      <c r="B58" s="25" t="s">
        <v>82</v>
      </c>
      <c r="C58" s="283">
        <v>3804</v>
      </c>
      <c r="D58" s="39" t="s">
        <v>49</v>
      </c>
      <c r="E58" s="284">
        <v>9257650.01</v>
      </c>
      <c r="F58" s="287"/>
    </row>
    <row r="59" spans="1:6" ht="15">
      <c r="A59" s="282"/>
      <c r="B59" s="25"/>
      <c r="C59" s="283"/>
      <c r="D59" s="39"/>
      <c r="E59" s="284"/>
      <c r="F59" s="231">
        <f>SUM(E57:E58)</f>
        <v>17395028.52</v>
      </c>
    </row>
    <row r="60" spans="1:6" ht="15">
      <c r="A60" s="282" t="s">
        <v>16</v>
      </c>
      <c r="B60" s="25" t="s">
        <v>41</v>
      </c>
      <c r="C60" s="283">
        <v>3799</v>
      </c>
      <c r="D60" s="39" t="s">
        <v>42</v>
      </c>
      <c r="E60" s="284">
        <v>889216.89</v>
      </c>
      <c r="F60" s="287"/>
    </row>
    <row r="61" spans="1:6" ht="15">
      <c r="A61" s="282" t="s">
        <v>16</v>
      </c>
      <c r="B61" s="25" t="s">
        <v>41</v>
      </c>
      <c r="C61" s="283">
        <v>3800</v>
      </c>
      <c r="D61" s="39" t="s">
        <v>42</v>
      </c>
      <c r="E61" s="284">
        <v>670812.74</v>
      </c>
      <c r="F61" s="287"/>
    </row>
    <row r="62" spans="1:6" ht="15">
      <c r="A62" s="282" t="s">
        <v>16</v>
      </c>
      <c r="B62" s="25" t="s">
        <v>7</v>
      </c>
      <c r="C62" s="283">
        <v>3801</v>
      </c>
      <c r="D62" s="39" t="s">
        <v>13</v>
      </c>
      <c r="E62" s="284">
        <v>5754430.29</v>
      </c>
      <c r="F62" s="287"/>
    </row>
    <row r="63" spans="1:6" ht="15">
      <c r="A63" s="282" t="s">
        <v>16</v>
      </c>
      <c r="B63" s="25" t="s">
        <v>7</v>
      </c>
      <c r="C63" s="283">
        <v>3802</v>
      </c>
      <c r="D63" s="39" t="s">
        <v>13</v>
      </c>
      <c r="E63" s="284">
        <v>9480191.27</v>
      </c>
      <c r="F63" s="287"/>
    </row>
    <row r="64" spans="1:6" ht="15">
      <c r="A64" s="282"/>
      <c r="B64" s="25"/>
      <c r="C64" s="283"/>
      <c r="D64" s="39"/>
      <c r="E64" s="284"/>
      <c r="F64" s="231">
        <f>SUM(E60:E63)</f>
        <v>16794651.189999998</v>
      </c>
    </row>
    <row r="65" spans="1:6" ht="15">
      <c r="A65" s="282" t="s">
        <v>27</v>
      </c>
      <c r="B65" s="35" t="s">
        <v>18</v>
      </c>
      <c r="C65" s="283">
        <v>3808</v>
      </c>
      <c r="D65" s="39" t="s">
        <v>45</v>
      </c>
      <c r="E65" s="284">
        <v>5300000</v>
      </c>
      <c r="F65" s="287"/>
    </row>
    <row r="66" spans="1:6" ht="15">
      <c r="A66" s="282"/>
      <c r="B66" s="25"/>
      <c r="C66" s="283"/>
      <c r="D66" s="39"/>
      <c r="E66" s="284"/>
      <c r="F66" s="231">
        <f>SUM(E65)</f>
        <v>5300000</v>
      </c>
    </row>
    <row r="67" spans="1:6" ht="15">
      <c r="A67" s="58" t="s">
        <v>29</v>
      </c>
      <c r="B67" s="277" t="s">
        <v>53</v>
      </c>
      <c r="C67" s="57">
        <v>3807</v>
      </c>
      <c r="D67" s="278" t="s">
        <v>54</v>
      </c>
      <c r="E67" s="83">
        <v>116666.7</v>
      </c>
      <c r="F67" s="288">
        <f>SUM(E67)</f>
        <v>116666.7</v>
      </c>
    </row>
    <row r="68" spans="1:6" ht="18" customHeight="1">
      <c r="A68" s="162"/>
      <c r="B68" s="25"/>
      <c r="C68" s="64"/>
      <c r="D68" s="91" t="s">
        <v>71</v>
      </c>
      <c r="E68" s="292">
        <f>SUM(E55:E67)</f>
        <v>39838184.39</v>
      </c>
      <c r="F68" s="291">
        <f>SUM(F56:F67)</f>
        <v>39838184.39</v>
      </c>
    </row>
    <row r="69" spans="1:6" ht="18" customHeight="1">
      <c r="A69" s="383" t="s">
        <v>227</v>
      </c>
      <c r="B69" s="383"/>
      <c r="C69" s="383"/>
      <c r="D69" s="383"/>
      <c r="E69" s="383"/>
      <c r="F69" s="383"/>
    </row>
    <row r="70" spans="1:6" ht="16.5" customHeight="1">
      <c r="A70" s="74" t="s">
        <v>66</v>
      </c>
      <c r="B70" s="74" t="s">
        <v>68</v>
      </c>
      <c r="C70" s="74" t="s">
        <v>224</v>
      </c>
      <c r="D70" s="74" t="s">
        <v>9</v>
      </c>
      <c r="E70" s="279" t="s">
        <v>69</v>
      </c>
      <c r="F70" s="75"/>
    </row>
    <row r="71" spans="1:6" ht="15">
      <c r="A71" s="293" t="s">
        <v>17</v>
      </c>
      <c r="B71" s="25" t="s">
        <v>8</v>
      </c>
      <c r="C71" s="77">
        <v>3816</v>
      </c>
      <c r="D71" s="39" t="s">
        <v>30</v>
      </c>
      <c r="E71" s="79">
        <v>873088.2</v>
      </c>
      <c r="F71" s="218"/>
    </row>
    <row r="72" spans="1:6" ht="15">
      <c r="A72" s="282" t="s">
        <v>17</v>
      </c>
      <c r="B72" s="25" t="s">
        <v>8</v>
      </c>
      <c r="C72" s="283">
        <v>3817</v>
      </c>
      <c r="D72" s="39" t="s">
        <v>30</v>
      </c>
      <c r="E72" s="284">
        <v>156610.66</v>
      </c>
      <c r="F72" s="287"/>
    </row>
    <row r="73" spans="1:6" ht="15">
      <c r="A73" s="282" t="s">
        <v>17</v>
      </c>
      <c r="B73" s="25" t="s">
        <v>8</v>
      </c>
      <c r="C73" s="283">
        <v>3818</v>
      </c>
      <c r="D73" s="39" t="s">
        <v>30</v>
      </c>
      <c r="E73" s="284">
        <v>58482.3</v>
      </c>
      <c r="F73" s="287"/>
    </row>
    <row r="74" spans="1:6" ht="15">
      <c r="A74" s="282" t="s">
        <v>17</v>
      </c>
      <c r="B74" s="25" t="s">
        <v>8</v>
      </c>
      <c r="C74" s="283">
        <v>3819</v>
      </c>
      <c r="D74" s="39" t="s">
        <v>30</v>
      </c>
      <c r="E74" s="284">
        <v>331980.76</v>
      </c>
      <c r="F74" s="287"/>
    </row>
    <row r="75" spans="1:6" ht="15">
      <c r="A75" s="282" t="s">
        <v>17</v>
      </c>
      <c r="B75" s="25" t="s">
        <v>8</v>
      </c>
      <c r="C75" s="283">
        <v>3820</v>
      </c>
      <c r="D75" s="39" t="s">
        <v>30</v>
      </c>
      <c r="E75" s="284">
        <v>59549.2</v>
      </c>
      <c r="F75" s="287"/>
    </row>
    <row r="76" spans="1:6" ht="15">
      <c r="A76" s="282"/>
      <c r="B76" s="25"/>
      <c r="C76" s="283"/>
      <c r="D76" s="39"/>
      <c r="E76" s="284"/>
      <c r="F76" s="231">
        <f>SUM(E71:E75)</f>
        <v>1479711.1199999999</v>
      </c>
    </row>
    <row r="77" spans="1:6" ht="15">
      <c r="A77" s="282" t="s">
        <v>27</v>
      </c>
      <c r="B77" s="25" t="s">
        <v>19</v>
      </c>
      <c r="C77" s="283">
        <v>3821</v>
      </c>
      <c r="D77" s="39" t="s">
        <v>23</v>
      </c>
      <c r="E77" s="284">
        <v>561808.8</v>
      </c>
      <c r="F77" s="287"/>
    </row>
    <row r="78" spans="1:6" ht="15">
      <c r="A78" s="282" t="s">
        <v>27</v>
      </c>
      <c r="B78" s="25" t="s">
        <v>19</v>
      </c>
      <c r="C78" s="283">
        <v>3822</v>
      </c>
      <c r="D78" s="39" t="s">
        <v>23</v>
      </c>
      <c r="E78" s="284">
        <v>359113.25</v>
      </c>
      <c r="F78" s="287"/>
    </row>
    <row r="79" spans="1:6" ht="15">
      <c r="A79" s="282"/>
      <c r="B79" s="25"/>
      <c r="C79" s="283"/>
      <c r="D79" s="39"/>
      <c r="E79" s="284"/>
      <c r="F79" s="231">
        <f>SUM(E77:E78)</f>
        <v>920922.05</v>
      </c>
    </row>
    <row r="80" spans="1:6" ht="15">
      <c r="A80" s="282" t="s">
        <v>17</v>
      </c>
      <c r="B80" s="25" t="s">
        <v>2</v>
      </c>
      <c r="C80" s="283">
        <v>3815</v>
      </c>
      <c r="D80" s="39" t="s">
        <v>3</v>
      </c>
      <c r="E80" s="284">
        <v>2012500</v>
      </c>
      <c r="F80" s="287"/>
    </row>
    <row r="81" spans="1:6" ht="15">
      <c r="A81" s="282"/>
      <c r="B81" s="25"/>
      <c r="C81" s="283"/>
      <c r="D81" s="39"/>
      <c r="E81" s="284"/>
      <c r="F81" s="231">
        <f>SUM(E80)</f>
        <v>2012500</v>
      </c>
    </row>
    <row r="82" spans="1:6" ht="15">
      <c r="A82" s="282" t="s">
        <v>26</v>
      </c>
      <c r="B82" s="25" t="s">
        <v>20</v>
      </c>
      <c r="C82" s="283">
        <v>3810</v>
      </c>
      <c r="D82" s="39" t="s">
        <v>24</v>
      </c>
      <c r="E82" s="284">
        <v>731887.65</v>
      </c>
      <c r="F82" s="287"/>
    </row>
    <row r="83" spans="1:6" ht="15">
      <c r="A83" s="282" t="s">
        <v>26</v>
      </c>
      <c r="B83" s="25" t="s">
        <v>20</v>
      </c>
      <c r="C83" s="283">
        <v>3811</v>
      </c>
      <c r="D83" s="39" t="s">
        <v>24</v>
      </c>
      <c r="E83" s="284">
        <v>394093.35</v>
      </c>
      <c r="F83" s="287"/>
    </row>
    <row r="84" spans="1:6" ht="15">
      <c r="A84" s="282" t="s">
        <v>26</v>
      </c>
      <c r="B84" s="25" t="s">
        <v>20</v>
      </c>
      <c r="C84" s="283">
        <v>3812</v>
      </c>
      <c r="D84" s="39" t="s">
        <v>24</v>
      </c>
      <c r="E84" s="284">
        <v>12827.52</v>
      </c>
      <c r="F84" s="287"/>
    </row>
    <row r="85" spans="1:6" ht="15">
      <c r="A85" s="282" t="s">
        <v>26</v>
      </c>
      <c r="B85" s="25" t="s">
        <v>20</v>
      </c>
      <c r="C85" s="283">
        <v>3813</v>
      </c>
      <c r="D85" s="39" t="s">
        <v>24</v>
      </c>
      <c r="E85" s="284">
        <v>34365</v>
      </c>
      <c r="F85" s="287"/>
    </row>
    <row r="86" spans="1:6" ht="15">
      <c r="A86" s="282"/>
      <c r="B86" s="25"/>
      <c r="C86" s="283"/>
      <c r="D86" s="39"/>
      <c r="E86" s="284"/>
      <c r="F86" s="231">
        <f>SUM(E82:E85)</f>
        <v>1173173.52</v>
      </c>
    </row>
    <row r="87" spans="1:6" ht="15">
      <c r="A87" s="282" t="s">
        <v>14</v>
      </c>
      <c r="B87" s="23" t="s">
        <v>14</v>
      </c>
      <c r="C87" s="283">
        <v>3809</v>
      </c>
      <c r="D87" s="39" t="s">
        <v>86</v>
      </c>
      <c r="E87" s="284">
        <v>990600</v>
      </c>
      <c r="F87" s="287"/>
    </row>
    <row r="88" spans="1:6" ht="15">
      <c r="A88" s="282"/>
      <c r="C88" s="283"/>
      <c r="D88" s="39"/>
      <c r="E88" s="284"/>
      <c r="F88" s="288">
        <f>SUM(E87)</f>
        <v>990600</v>
      </c>
    </row>
    <row r="89" spans="1:6" ht="15">
      <c r="A89" s="58" t="s">
        <v>29</v>
      </c>
      <c r="B89" s="277" t="s">
        <v>53</v>
      </c>
      <c r="C89" s="57">
        <v>3814</v>
      </c>
      <c r="D89" s="278" t="s">
        <v>54</v>
      </c>
      <c r="E89" s="83">
        <v>116666.7</v>
      </c>
      <c r="F89" s="276">
        <f>SUM(E89)</f>
        <v>116666.7</v>
      </c>
    </row>
    <row r="90" spans="1:6" ht="26.25" customHeight="1">
      <c r="A90" s="162"/>
      <c r="B90" s="25"/>
      <c r="C90" s="64"/>
      <c r="D90" s="91" t="s">
        <v>71</v>
      </c>
      <c r="E90" s="292">
        <f>SUM(E71:E89)</f>
        <v>6693573.39</v>
      </c>
      <c r="F90" s="291">
        <f>SUM(F76:F89)</f>
        <v>6693573.39</v>
      </c>
    </row>
    <row r="91" spans="1:6" ht="26.25" customHeight="1">
      <c r="A91" s="383" t="s">
        <v>228</v>
      </c>
      <c r="B91" s="383"/>
      <c r="C91" s="383"/>
      <c r="D91" s="383"/>
      <c r="E91" s="383"/>
      <c r="F91" s="383"/>
    </row>
    <row r="92" spans="1:6" ht="18.75" customHeight="1">
      <c r="A92" s="74" t="s">
        <v>66</v>
      </c>
      <c r="B92" s="74" t="s">
        <v>68</v>
      </c>
      <c r="C92" s="74" t="s">
        <v>224</v>
      </c>
      <c r="D92" s="74" t="s">
        <v>9</v>
      </c>
      <c r="E92" s="279" t="s">
        <v>69</v>
      </c>
      <c r="F92" s="75"/>
    </row>
    <row r="93" spans="1:6" ht="15">
      <c r="A93" s="293" t="s">
        <v>17</v>
      </c>
      <c r="B93" s="25" t="s">
        <v>8</v>
      </c>
      <c r="C93" s="77">
        <v>3827</v>
      </c>
      <c r="D93" s="39" t="s">
        <v>30</v>
      </c>
      <c r="E93" s="79">
        <v>611666.84</v>
      </c>
      <c r="F93" s="218"/>
    </row>
    <row r="94" spans="1:6" ht="15">
      <c r="A94" s="282" t="s">
        <v>17</v>
      </c>
      <c r="B94" s="25" t="s">
        <v>8</v>
      </c>
      <c r="C94" s="283">
        <v>3828</v>
      </c>
      <c r="D94" s="39" t="s">
        <v>30</v>
      </c>
      <c r="E94" s="284">
        <v>109718.05</v>
      </c>
      <c r="F94" s="287"/>
    </row>
    <row r="95" spans="1:6" ht="15">
      <c r="A95" s="282" t="s">
        <v>17</v>
      </c>
      <c r="B95" s="25" t="s">
        <v>8</v>
      </c>
      <c r="C95" s="283">
        <v>3829</v>
      </c>
      <c r="D95" s="39" t="s">
        <v>30</v>
      </c>
      <c r="E95" s="284">
        <v>34848.09</v>
      </c>
      <c r="F95" s="287"/>
    </row>
    <row r="96" spans="1:6" ht="15">
      <c r="A96" s="282" t="s">
        <v>17</v>
      </c>
      <c r="B96" s="25" t="s">
        <v>8</v>
      </c>
      <c r="C96" s="283">
        <v>3836</v>
      </c>
      <c r="D96" s="39" t="s">
        <v>12</v>
      </c>
      <c r="E96" s="284">
        <v>2278242.91</v>
      </c>
      <c r="F96" s="287"/>
    </row>
    <row r="97" spans="1:6" ht="15">
      <c r="A97" s="282"/>
      <c r="B97" s="25"/>
      <c r="C97" s="283"/>
      <c r="D97" s="39"/>
      <c r="E97" s="284"/>
      <c r="F97" s="231">
        <f>SUM(E93:E96)</f>
        <v>3034475.89</v>
      </c>
    </row>
    <row r="98" spans="1:6" ht="15">
      <c r="A98" s="282" t="s">
        <v>27</v>
      </c>
      <c r="B98" s="35" t="s">
        <v>89</v>
      </c>
      <c r="C98" s="283">
        <v>3826</v>
      </c>
      <c r="D98" s="39" t="s">
        <v>45</v>
      </c>
      <c r="E98" s="284">
        <v>2890688.45</v>
      </c>
      <c r="F98" s="287"/>
    </row>
    <row r="99" spans="1:6" ht="15">
      <c r="A99" s="282" t="s">
        <v>27</v>
      </c>
      <c r="B99" s="35" t="s">
        <v>89</v>
      </c>
      <c r="C99" s="283">
        <v>3840</v>
      </c>
      <c r="D99" s="39" t="s">
        <v>45</v>
      </c>
      <c r="E99" s="284">
        <v>819188.47</v>
      </c>
      <c r="F99" s="287"/>
    </row>
    <row r="100" spans="1:6" ht="15">
      <c r="A100" s="282"/>
      <c r="B100" s="35"/>
      <c r="C100" s="283"/>
      <c r="D100" s="39"/>
      <c r="E100" s="284"/>
      <c r="F100" s="231">
        <f>SUM(E98:E99)</f>
        <v>3709876.92</v>
      </c>
    </row>
    <row r="101" spans="1:6" ht="15">
      <c r="A101" s="282" t="s">
        <v>17</v>
      </c>
      <c r="B101" s="25" t="s">
        <v>2</v>
      </c>
      <c r="C101" s="283">
        <v>3839</v>
      </c>
      <c r="D101" s="35" t="s">
        <v>3</v>
      </c>
      <c r="E101" s="284">
        <v>130952.61</v>
      </c>
      <c r="F101" s="287"/>
    </row>
    <row r="102" spans="1:6" ht="15">
      <c r="A102" s="282"/>
      <c r="B102" s="25"/>
      <c r="C102" s="283"/>
      <c r="D102" s="35"/>
      <c r="E102" s="284"/>
      <c r="F102" s="231">
        <f>SUM(E101)</f>
        <v>130952.61</v>
      </c>
    </row>
    <row r="103" spans="1:6" ht="15">
      <c r="A103" s="282" t="s">
        <v>16</v>
      </c>
      <c r="B103" s="25" t="s">
        <v>82</v>
      </c>
      <c r="C103" s="283">
        <v>3837</v>
      </c>
      <c r="D103" s="39" t="s">
        <v>49</v>
      </c>
      <c r="E103" s="284">
        <v>1488069.87</v>
      </c>
      <c r="F103" s="287"/>
    </row>
    <row r="104" spans="1:6" ht="15">
      <c r="A104" s="282" t="s">
        <v>16</v>
      </c>
      <c r="B104" s="25" t="s">
        <v>82</v>
      </c>
      <c r="C104" s="283">
        <v>3838</v>
      </c>
      <c r="D104" s="39" t="s">
        <v>49</v>
      </c>
      <c r="E104" s="284">
        <v>4464209.63</v>
      </c>
      <c r="F104" s="287"/>
    </row>
    <row r="105" spans="1:6" ht="15">
      <c r="A105" s="282"/>
      <c r="B105" s="25"/>
      <c r="C105" s="283"/>
      <c r="D105" s="39"/>
      <c r="E105" s="284"/>
      <c r="F105" s="231">
        <f>SUM(E103:E104)</f>
        <v>5952279.5</v>
      </c>
    </row>
    <row r="106" spans="1:6" ht="15">
      <c r="A106" s="282" t="s">
        <v>17</v>
      </c>
      <c r="B106" s="25" t="s">
        <v>47</v>
      </c>
      <c r="C106" s="283">
        <v>3830</v>
      </c>
      <c r="D106" s="39" t="s">
        <v>48</v>
      </c>
      <c r="E106" s="284">
        <v>732542.4</v>
      </c>
      <c r="F106" s="287"/>
    </row>
    <row r="107" spans="1:6" ht="15">
      <c r="A107" s="282" t="s">
        <v>17</v>
      </c>
      <c r="B107" s="25" t="s">
        <v>47</v>
      </c>
      <c r="C107" s="283">
        <v>3831</v>
      </c>
      <c r="D107" s="39" t="s">
        <v>48</v>
      </c>
      <c r="E107" s="284">
        <v>36054.72</v>
      </c>
      <c r="F107" s="287"/>
    </row>
    <row r="108" spans="1:6" ht="15">
      <c r="A108" s="282"/>
      <c r="B108" s="25"/>
      <c r="C108" s="283"/>
      <c r="D108" s="39"/>
      <c r="E108" s="284"/>
      <c r="F108" s="231">
        <f>SUM(E106:E107)</f>
        <v>768597.12</v>
      </c>
    </row>
    <row r="109" spans="1:6" ht="15">
      <c r="A109" s="282" t="s">
        <v>16</v>
      </c>
      <c r="B109" s="25" t="s">
        <v>7</v>
      </c>
      <c r="C109" s="283">
        <v>3821</v>
      </c>
      <c r="D109" s="39" t="s">
        <v>13</v>
      </c>
      <c r="E109" s="284">
        <v>4034000</v>
      </c>
      <c r="F109" s="287"/>
    </row>
    <row r="110" spans="1:6" ht="15">
      <c r="A110" s="282" t="s">
        <v>16</v>
      </c>
      <c r="B110" s="25" t="s">
        <v>7</v>
      </c>
      <c r="C110" s="283">
        <v>3822</v>
      </c>
      <c r="D110" s="39" t="s">
        <v>13</v>
      </c>
      <c r="E110" s="284">
        <v>9119008.53</v>
      </c>
      <c r="F110" s="287"/>
    </row>
    <row r="111" spans="1:6" ht="15">
      <c r="A111" s="282"/>
      <c r="B111" s="25"/>
      <c r="C111" s="283"/>
      <c r="D111" s="39"/>
      <c r="E111" s="284"/>
      <c r="F111" s="231">
        <f>SUM(E109:E110)</f>
        <v>13153008.53</v>
      </c>
    </row>
    <row r="112" spans="1:6" ht="15">
      <c r="A112" s="282" t="s">
        <v>33</v>
      </c>
      <c r="B112" s="25" t="s">
        <v>31</v>
      </c>
      <c r="C112" s="283">
        <v>3832</v>
      </c>
      <c r="D112" s="39" t="s">
        <v>32</v>
      </c>
      <c r="E112" s="284">
        <v>135144</v>
      </c>
      <c r="F112" s="287"/>
    </row>
    <row r="113" spans="1:6" ht="15">
      <c r="A113" s="282" t="s">
        <v>33</v>
      </c>
      <c r="B113" s="25" t="s">
        <v>31</v>
      </c>
      <c r="C113" s="283">
        <v>3833</v>
      </c>
      <c r="D113" s="39" t="s">
        <v>32</v>
      </c>
      <c r="E113" s="284">
        <v>1216296</v>
      </c>
      <c r="F113" s="287"/>
    </row>
    <row r="114" spans="1:6" ht="15">
      <c r="A114" s="282" t="s">
        <v>33</v>
      </c>
      <c r="B114" s="25" t="s">
        <v>31</v>
      </c>
      <c r="C114" s="283">
        <v>3834</v>
      </c>
      <c r="D114" s="39" t="s">
        <v>32</v>
      </c>
      <c r="E114" s="284">
        <v>219970.87</v>
      </c>
      <c r="F114" s="287"/>
    </row>
    <row r="115" spans="1:6" ht="15">
      <c r="A115" s="282"/>
      <c r="B115" s="25"/>
      <c r="C115" s="283"/>
      <c r="D115" s="39"/>
      <c r="E115" s="284"/>
      <c r="F115" s="231">
        <f>SUM(E112:E114)</f>
        <v>1571410.87</v>
      </c>
    </row>
    <row r="116" spans="1:6" ht="15">
      <c r="A116" s="58" t="s">
        <v>29</v>
      </c>
      <c r="B116" s="277" t="s">
        <v>53</v>
      </c>
      <c r="C116" s="57">
        <v>3835</v>
      </c>
      <c r="D116" s="278" t="s">
        <v>54</v>
      </c>
      <c r="E116" s="83">
        <v>116666.7</v>
      </c>
      <c r="F116" s="288">
        <f>SUM(E116)</f>
        <v>116666.7</v>
      </c>
    </row>
    <row r="117" spans="1:6" ht="18.75" customHeight="1">
      <c r="A117" s="162"/>
      <c r="B117" s="35"/>
      <c r="C117" s="64"/>
      <c r="D117" s="91" t="s">
        <v>71</v>
      </c>
      <c r="E117" s="292">
        <f>SUM(E93:E116)</f>
        <v>28437268.14</v>
      </c>
      <c r="F117" s="291">
        <f>SUM(F97:F116)</f>
        <v>28437268.14</v>
      </c>
    </row>
    <row r="118" spans="1:6" ht="32.25" customHeight="1">
      <c r="A118" s="383" t="s">
        <v>229</v>
      </c>
      <c r="B118" s="383"/>
      <c r="C118" s="383"/>
      <c r="D118" s="383"/>
      <c r="E118" s="383"/>
      <c r="F118" s="383"/>
    </row>
    <row r="119" spans="1:6" ht="15" customHeight="1">
      <c r="A119" s="74" t="s">
        <v>66</v>
      </c>
      <c r="B119" s="74" t="s">
        <v>68</v>
      </c>
      <c r="C119" s="74" t="s">
        <v>224</v>
      </c>
      <c r="D119" s="74" t="s">
        <v>9</v>
      </c>
      <c r="E119" s="279" t="s">
        <v>69</v>
      </c>
      <c r="F119" s="75"/>
    </row>
    <row r="120" spans="1:6" ht="15">
      <c r="A120" s="293" t="s">
        <v>26</v>
      </c>
      <c r="B120" s="78" t="s">
        <v>20</v>
      </c>
      <c r="C120" s="77">
        <v>3843</v>
      </c>
      <c r="D120" s="148" t="s">
        <v>24</v>
      </c>
      <c r="E120" s="79">
        <v>731887.65</v>
      </c>
      <c r="F120" s="218"/>
    </row>
    <row r="121" spans="1:6" ht="15">
      <c r="A121" s="282" t="s">
        <v>26</v>
      </c>
      <c r="B121" s="296" t="s">
        <v>20</v>
      </c>
      <c r="C121" s="283">
        <v>3844</v>
      </c>
      <c r="D121" s="297" t="s">
        <v>24</v>
      </c>
      <c r="E121" s="284">
        <v>394093.35</v>
      </c>
      <c r="F121" s="287"/>
    </row>
    <row r="122" spans="1:6" ht="15">
      <c r="A122" s="282"/>
      <c r="B122" s="296"/>
      <c r="C122" s="283"/>
      <c r="D122" s="297"/>
      <c r="E122" s="284"/>
      <c r="F122" s="231">
        <f>SUM(E120:E121)</f>
        <v>1125981</v>
      </c>
    </row>
    <row r="123" spans="1:6" ht="15">
      <c r="A123" s="282" t="s">
        <v>16</v>
      </c>
      <c r="B123" s="296" t="s">
        <v>82</v>
      </c>
      <c r="C123" s="283">
        <v>3845</v>
      </c>
      <c r="D123" s="297" t="s">
        <v>49</v>
      </c>
      <c r="E123" s="284">
        <v>1675506.23</v>
      </c>
      <c r="F123" s="287"/>
    </row>
    <row r="124" spans="1:6" ht="15">
      <c r="A124" s="282" t="s">
        <v>16</v>
      </c>
      <c r="B124" s="296" t="s">
        <v>82</v>
      </c>
      <c r="C124" s="283">
        <v>3846</v>
      </c>
      <c r="D124" s="297" t="s">
        <v>49</v>
      </c>
      <c r="E124" s="284">
        <v>5026518.67</v>
      </c>
      <c r="F124" s="287"/>
    </row>
    <row r="125" spans="1:6" ht="15">
      <c r="A125" s="282" t="s">
        <v>16</v>
      </c>
      <c r="B125" s="296" t="s">
        <v>77</v>
      </c>
      <c r="C125" s="283">
        <v>3841</v>
      </c>
      <c r="D125" s="297" t="s">
        <v>78</v>
      </c>
      <c r="E125" s="284">
        <v>627900</v>
      </c>
      <c r="F125" s="287"/>
    </row>
    <row r="126" spans="1:6" ht="15">
      <c r="A126" s="282" t="s">
        <v>16</v>
      </c>
      <c r="B126" s="296" t="s">
        <v>77</v>
      </c>
      <c r="C126" s="283">
        <v>3842</v>
      </c>
      <c r="D126" s="297" t="s">
        <v>78</v>
      </c>
      <c r="E126" s="284">
        <v>156975</v>
      </c>
      <c r="F126" s="287"/>
    </row>
    <row r="127" spans="1:6" ht="15">
      <c r="A127" s="282"/>
      <c r="B127" s="296"/>
      <c r="C127" s="283"/>
      <c r="D127" s="297"/>
      <c r="E127" s="284"/>
      <c r="F127" s="231">
        <f>SUM(E123:E126)</f>
        <v>7486899.9</v>
      </c>
    </row>
    <row r="128" spans="1:6" ht="15">
      <c r="A128" s="58" t="s">
        <v>29</v>
      </c>
      <c r="B128" s="80" t="s">
        <v>53</v>
      </c>
      <c r="C128" s="57">
        <v>3847</v>
      </c>
      <c r="D128" s="81" t="s">
        <v>54</v>
      </c>
      <c r="E128" s="83">
        <v>116666.7</v>
      </c>
      <c r="F128" s="288">
        <f>SUM(E128)</f>
        <v>116666.7</v>
      </c>
    </row>
    <row r="129" spans="1:6" ht="24" customHeight="1">
      <c r="A129" s="162"/>
      <c r="B129" s="25"/>
      <c r="C129" s="64"/>
      <c r="D129" s="91" t="s">
        <v>71</v>
      </c>
      <c r="E129" s="292">
        <f>SUM(E120:E128)</f>
        <v>8729547.6</v>
      </c>
      <c r="F129" s="291">
        <f>SUM(F122:F128)</f>
        <v>8729547.6</v>
      </c>
    </row>
    <row r="130" spans="1:6" ht="24" customHeight="1">
      <c r="A130" s="383" t="s">
        <v>230</v>
      </c>
      <c r="B130" s="383"/>
      <c r="C130" s="383"/>
      <c r="D130" s="383"/>
      <c r="E130" s="383"/>
      <c r="F130" s="383"/>
    </row>
    <row r="131" spans="1:6" ht="18" customHeight="1">
      <c r="A131" s="74" t="s">
        <v>66</v>
      </c>
      <c r="B131" s="74" t="s">
        <v>68</v>
      </c>
      <c r="C131" s="74" t="s">
        <v>224</v>
      </c>
      <c r="D131" s="74" t="s">
        <v>9</v>
      </c>
      <c r="E131" s="279" t="s">
        <v>69</v>
      </c>
      <c r="F131" s="75"/>
    </row>
    <row r="132" spans="1:6" ht="15">
      <c r="A132" s="293" t="s">
        <v>15</v>
      </c>
      <c r="B132" s="25" t="s">
        <v>105</v>
      </c>
      <c r="C132" s="77">
        <v>3848</v>
      </c>
      <c r="D132" s="39" t="s">
        <v>106</v>
      </c>
      <c r="E132" s="79">
        <v>289414</v>
      </c>
      <c r="F132" s="218"/>
    </row>
    <row r="133" spans="1:6" ht="15">
      <c r="A133" s="282"/>
      <c r="B133" s="25"/>
      <c r="C133" s="283"/>
      <c r="D133" s="39"/>
      <c r="E133" s="284"/>
      <c r="F133" s="231">
        <f>SUM(E132)</f>
        <v>289414</v>
      </c>
    </row>
    <row r="134" spans="1:6" ht="15">
      <c r="A134" s="282" t="s">
        <v>17</v>
      </c>
      <c r="B134" s="25" t="s">
        <v>8</v>
      </c>
      <c r="C134" s="283">
        <v>3860</v>
      </c>
      <c r="D134" s="39" t="s">
        <v>12</v>
      </c>
      <c r="E134" s="284">
        <v>1047194</v>
      </c>
      <c r="F134" s="287"/>
    </row>
    <row r="135" spans="1:6" ht="15">
      <c r="A135" s="282" t="s">
        <v>17</v>
      </c>
      <c r="B135" s="25" t="s">
        <v>154</v>
      </c>
      <c r="C135" s="283">
        <v>3850</v>
      </c>
      <c r="D135" s="39" t="s">
        <v>39</v>
      </c>
      <c r="E135" s="284">
        <v>299782</v>
      </c>
      <c r="F135" s="287"/>
    </row>
    <row r="136" spans="1:6" ht="15">
      <c r="A136" s="282" t="s">
        <v>27</v>
      </c>
      <c r="B136" s="35" t="s">
        <v>18</v>
      </c>
      <c r="C136" s="283">
        <v>3856</v>
      </c>
      <c r="D136" s="39" t="s">
        <v>44</v>
      </c>
      <c r="E136" s="284">
        <v>4718232.57</v>
      </c>
      <c r="F136" s="287"/>
    </row>
    <row r="137" spans="1:6" ht="15">
      <c r="A137" s="282" t="s">
        <v>27</v>
      </c>
      <c r="B137" s="25" t="s">
        <v>107</v>
      </c>
      <c r="C137" s="283">
        <v>3849</v>
      </c>
      <c r="D137" s="39" t="s">
        <v>108</v>
      </c>
      <c r="E137" s="284">
        <v>5000000</v>
      </c>
      <c r="F137" s="287"/>
    </row>
    <row r="138" spans="1:6" ht="15">
      <c r="A138" s="282"/>
      <c r="B138" s="25"/>
      <c r="C138" s="283"/>
      <c r="D138" s="39"/>
      <c r="E138" s="284"/>
      <c r="F138" s="231">
        <f>SUM(E134:E137)</f>
        <v>11065208.57</v>
      </c>
    </row>
    <row r="139" spans="1:6" ht="12" customHeight="1">
      <c r="A139" s="298" t="s">
        <v>29</v>
      </c>
      <c r="B139" s="28" t="s">
        <v>221</v>
      </c>
      <c r="C139" s="299">
        <v>3851</v>
      </c>
      <c r="D139" s="274" t="s">
        <v>55</v>
      </c>
      <c r="E139" s="300">
        <v>1916360.15</v>
      </c>
      <c r="F139" s="287"/>
    </row>
    <row r="140" spans="1:6" ht="14.25" customHeight="1">
      <c r="A140" s="298" t="s">
        <v>29</v>
      </c>
      <c r="B140" s="28" t="s">
        <v>222</v>
      </c>
      <c r="C140" s="299">
        <v>3852</v>
      </c>
      <c r="D140" s="274" t="s">
        <v>11</v>
      </c>
      <c r="E140" s="300">
        <v>2878140.9</v>
      </c>
      <c r="F140" s="287"/>
    </row>
    <row r="141" spans="1:6" ht="15">
      <c r="A141" s="58" t="s">
        <v>29</v>
      </c>
      <c r="B141" s="277" t="s">
        <v>53</v>
      </c>
      <c r="C141" s="57">
        <v>3855</v>
      </c>
      <c r="D141" s="278" t="s">
        <v>54</v>
      </c>
      <c r="E141" s="83">
        <v>116666.7</v>
      </c>
      <c r="F141" s="288">
        <f>SUM(E139:E141)</f>
        <v>4911167.75</v>
      </c>
    </row>
    <row r="142" spans="1:6" ht="21" customHeight="1">
      <c r="A142" s="162"/>
      <c r="B142" s="25"/>
      <c r="C142" s="64"/>
      <c r="D142" s="91" t="s">
        <v>71</v>
      </c>
      <c r="E142" s="292">
        <f>SUM(E132:E141)</f>
        <v>16265790.32</v>
      </c>
      <c r="F142" s="291">
        <f>SUM(F133:F141)</f>
        <v>16265790.32</v>
      </c>
    </row>
    <row r="143" spans="1:6" ht="21" customHeight="1">
      <c r="A143" s="383" t="s">
        <v>231</v>
      </c>
      <c r="B143" s="383"/>
      <c r="C143" s="383"/>
      <c r="D143" s="383"/>
      <c r="E143" s="383"/>
      <c r="F143" s="383"/>
    </row>
    <row r="144" spans="1:6" ht="15.75" customHeight="1">
      <c r="A144" s="74" t="s">
        <v>66</v>
      </c>
      <c r="B144" s="74" t="s">
        <v>68</v>
      </c>
      <c r="C144" s="74" t="s">
        <v>224</v>
      </c>
      <c r="D144" s="74" t="s">
        <v>9</v>
      </c>
      <c r="E144" s="279" t="s">
        <v>69</v>
      </c>
      <c r="F144" s="75"/>
    </row>
    <row r="145" spans="1:6" ht="15">
      <c r="A145" s="293" t="s">
        <v>27</v>
      </c>
      <c r="B145" s="78" t="s">
        <v>19</v>
      </c>
      <c r="C145" s="77">
        <v>3878</v>
      </c>
      <c r="D145" s="148" t="s">
        <v>23</v>
      </c>
      <c r="E145" s="79">
        <v>1174061.7</v>
      </c>
      <c r="F145" s="218"/>
    </row>
    <row r="146" spans="1:6" ht="15">
      <c r="A146" s="282" t="s">
        <v>27</v>
      </c>
      <c r="B146" s="296" t="s">
        <v>19</v>
      </c>
      <c r="C146" s="283">
        <v>3879</v>
      </c>
      <c r="D146" s="297" t="s">
        <v>23</v>
      </c>
      <c r="E146" s="284">
        <v>3610</v>
      </c>
      <c r="F146" s="287"/>
    </row>
    <row r="147" spans="1:6" ht="15">
      <c r="A147" s="282"/>
      <c r="B147" s="296"/>
      <c r="C147" s="283"/>
      <c r="D147" s="297"/>
      <c r="E147" s="284"/>
      <c r="F147" s="231">
        <f>SUM(E145:E146)</f>
        <v>1177671.7</v>
      </c>
    </row>
    <row r="148" spans="1:6" ht="15">
      <c r="A148" s="281" t="s">
        <v>17</v>
      </c>
      <c r="B148" s="301" t="s">
        <v>2</v>
      </c>
      <c r="C148" s="302">
        <v>3864</v>
      </c>
      <c r="D148" s="303" t="s">
        <v>3</v>
      </c>
      <c r="E148" s="304">
        <v>2012500</v>
      </c>
      <c r="F148" s="287"/>
    </row>
    <row r="149" spans="1:6" ht="15">
      <c r="A149" s="281"/>
      <c r="B149" s="301"/>
      <c r="C149" s="302"/>
      <c r="D149" s="303"/>
      <c r="E149" s="304"/>
      <c r="F149" s="231">
        <f>SUM(E148)</f>
        <v>2012500</v>
      </c>
    </row>
    <row r="150" spans="1:6" ht="15">
      <c r="A150" s="282" t="s">
        <v>26</v>
      </c>
      <c r="B150" s="296" t="s">
        <v>120</v>
      </c>
      <c r="C150" s="283">
        <v>3863</v>
      </c>
      <c r="D150" s="297" t="s">
        <v>121</v>
      </c>
      <c r="E150" s="284">
        <v>178000</v>
      </c>
      <c r="F150" s="287"/>
    </row>
    <row r="151" spans="1:6" ht="15">
      <c r="A151" s="282"/>
      <c r="B151" s="296"/>
      <c r="C151" s="283"/>
      <c r="D151" s="297"/>
      <c r="E151" s="284"/>
      <c r="F151" s="231">
        <f>SUM(E150)</f>
        <v>178000</v>
      </c>
    </row>
    <row r="152" spans="1:6" ht="15">
      <c r="A152" s="282" t="s">
        <v>16</v>
      </c>
      <c r="B152" s="296" t="s">
        <v>82</v>
      </c>
      <c r="C152" s="283">
        <v>3874</v>
      </c>
      <c r="D152" s="297" t="s">
        <v>49</v>
      </c>
      <c r="E152" s="284">
        <v>1967701.69</v>
      </c>
      <c r="F152" s="287"/>
    </row>
    <row r="153" spans="1:6" ht="15">
      <c r="A153" s="282" t="s">
        <v>16</v>
      </c>
      <c r="B153" s="296" t="s">
        <v>82</v>
      </c>
      <c r="C153" s="283">
        <v>3875</v>
      </c>
      <c r="D153" s="297" t="s">
        <v>49</v>
      </c>
      <c r="E153" s="284">
        <v>5903105.09</v>
      </c>
      <c r="F153" s="287"/>
    </row>
    <row r="154" spans="1:6" ht="15">
      <c r="A154" s="282" t="s">
        <v>16</v>
      </c>
      <c r="B154" s="296" t="s">
        <v>82</v>
      </c>
      <c r="C154" s="283">
        <v>3876</v>
      </c>
      <c r="D154" s="297" t="s">
        <v>49</v>
      </c>
      <c r="E154" s="284">
        <v>1708572.57</v>
      </c>
      <c r="F154" s="287"/>
    </row>
    <row r="155" spans="1:6" ht="15">
      <c r="A155" s="282" t="s">
        <v>16</v>
      </c>
      <c r="B155" s="296" t="s">
        <v>82</v>
      </c>
      <c r="C155" s="283">
        <v>3877</v>
      </c>
      <c r="D155" s="297" t="s">
        <v>49</v>
      </c>
      <c r="E155" s="284">
        <v>5125717.72</v>
      </c>
      <c r="F155" s="287"/>
    </row>
    <row r="156" spans="1:6" ht="15">
      <c r="A156" s="282" t="s">
        <v>16</v>
      </c>
      <c r="B156" s="296" t="s">
        <v>77</v>
      </c>
      <c r="C156" s="283">
        <v>3870</v>
      </c>
      <c r="D156" s="297" t="s">
        <v>78</v>
      </c>
      <c r="E156" s="284">
        <v>413400</v>
      </c>
      <c r="F156" s="287"/>
    </row>
    <row r="157" spans="1:6" ht="15">
      <c r="A157" s="282" t="s">
        <v>16</v>
      </c>
      <c r="B157" s="296" t="s">
        <v>77</v>
      </c>
      <c r="C157" s="283">
        <v>3871</v>
      </c>
      <c r="D157" s="297" t="s">
        <v>78</v>
      </c>
      <c r="E157" s="284">
        <v>103250</v>
      </c>
      <c r="F157" s="287"/>
    </row>
    <row r="158" spans="1:6" ht="15">
      <c r="A158" s="282" t="s">
        <v>16</v>
      </c>
      <c r="B158" s="296" t="s">
        <v>77</v>
      </c>
      <c r="C158" s="283">
        <v>3872</v>
      </c>
      <c r="D158" s="297" t="s">
        <v>78</v>
      </c>
      <c r="E158" s="284">
        <v>413400</v>
      </c>
      <c r="F158" s="287"/>
    </row>
    <row r="159" spans="1:6" ht="15">
      <c r="A159" s="282" t="s">
        <v>16</v>
      </c>
      <c r="B159" s="296" t="s">
        <v>77</v>
      </c>
      <c r="C159" s="283">
        <v>3873</v>
      </c>
      <c r="D159" s="297" t="s">
        <v>78</v>
      </c>
      <c r="E159" s="284">
        <v>103250</v>
      </c>
      <c r="F159" s="287"/>
    </row>
    <row r="160" spans="1:6" ht="15">
      <c r="A160" s="282" t="s">
        <v>16</v>
      </c>
      <c r="B160" s="296" t="s">
        <v>41</v>
      </c>
      <c r="C160" s="283">
        <v>3866</v>
      </c>
      <c r="D160" s="297" t="s">
        <v>42</v>
      </c>
      <c r="E160" s="284">
        <v>670812.74</v>
      </c>
      <c r="F160" s="287"/>
    </row>
    <row r="161" spans="1:6" ht="15">
      <c r="A161" s="282" t="s">
        <v>16</v>
      </c>
      <c r="B161" s="296" t="s">
        <v>41</v>
      </c>
      <c r="C161" s="283">
        <v>3867</v>
      </c>
      <c r="D161" s="297" t="s">
        <v>42</v>
      </c>
      <c r="E161" s="284">
        <v>889216.89</v>
      </c>
      <c r="F161" s="287"/>
    </row>
    <row r="162" spans="1:6" ht="15">
      <c r="A162" s="282" t="s">
        <v>16</v>
      </c>
      <c r="B162" s="296" t="s">
        <v>41</v>
      </c>
      <c r="C162" s="283">
        <v>3868</v>
      </c>
      <c r="D162" s="297" t="s">
        <v>42</v>
      </c>
      <c r="E162" s="284">
        <v>59213.01</v>
      </c>
      <c r="F162" s="287"/>
    </row>
    <row r="163" spans="1:6" ht="15">
      <c r="A163" s="282" t="s">
        <v>16</v>
      </c>
      <c r="B163" s="296" t="s">
        <v>41</v>
      </c>
      <c r="C163" s="283">
        <v>3869</v>
      </c>
      <c r="D163" s="297" t="s">
        <v>42</v>
      </c>
      <c r="E163" s="284">
        <v>78491.67</v>
      </c>
      <c r="F163" s="287"/>
    </row>
    <row r="164" spans="1:6" ht="15">
      <c r="A164" s="282"/>
      <c r="B164" s="296"/>
      <c r="C164" s="283"/>
      <c r="D164" s="297"/>
      <c r="E164" s="284"/>
      <c r="F164" s="231">
        <f>SUM(E152:E163)</f>
        <v>17436131.380000003</v>
      </c>
    </row>
    <row r="165" spans="1:6" ht="15">
      <c r="A165" s="58" t="s">
        <v>29</v>
      </c>
      <c r="B165" s="80" t="s">
        <v>126</v>
      </c>
      <c r="C165" s="57">
        <v>3880</v>
      </c>
      <c r="D165" s="81" t="s">
        <v>11</v>
      </c>
      <c r="E165" s="83">
        <v>1560000</v>
      </c>
      <c r="F165" s="288">
        <f>SUM(E165)</f>
        <v>1560000</v>
      </c>
    </row>
    <row r="166" spans="1:6" ht="23.25" customHeight="1">
      <c r="A166" s="162"/>
      <c r="B166" s="25"/>
      <c r="C166" s="64"/>
      <c r="D166" s="91" t="s">
        <v>71</v>
      </c>
      <c r="E166" s="292">
        <f>SUM(E145:E165)</f>
        <v>22364303.080000002</v>
      </c>
      <c r="F166" s="291">
        <f>SUM(F147:F165)</f>
        <v>22364303.080000002</v>
      </c>
    </row>
    <row r="167" spans="1:6" ht="23.25" customHeight="1">
      <c r="A167" s="383" t="s">
        <v>232</v>
      </c>
      <c r="B167" s="383"/>
      <c r="C167" s="383"/>
      <c r="D167" s="383"/>
      <c r="E167" s="383"/>
      <c r="F167" s="383"/>
    </row>
    <row r="168" spans="1:6" ht="18.75" customHeight="1">
      <c r="A168" s="74" t="s">
        <v>66</v>
      </c>
      <c r="B168" s="74" t="s">
        <v>68</v>
      </c>
      <c r="C168" s="74" t="s">
        <v>224</v>
      </c>
      <c r="D168" s="74" t="s">
        <v>9</v>
      </c>
      <c r="E168" s="279" t="s">
        <v>69</v>
      </c>
      <c r="F168" s="75"/>
    </row>
    <row r="169" spans="1:6" ht="15">
      <c r="A169" s="293" t="s">
        <v>29</v>
      </c>
      <c r="B169" s="78" t="s">
        <v>53</v>
      </c>
      <c r="C169" s="77">
        <v>3881</v>
      </c>
      <c r="D169" s="148" t="s">
        <v>54</v>
      </c>
      <c r="E169" s="79">
        <v>116666.7</v>
      </c>
      <c r="F169" s="218"/>
    </row>
    <row r="170" spans="1:6" ht="15">
      <c r="A170" s="282"/>
      <c r="B170" s="296"/>
      <c r="C170" s="283"/>
      <c r="D170" s="297"/>
      <c r="E170" s="284"/>
      <c r="F170" s="231">
        <f>SUM(E169)</f>
        <v>116666.7</v>
      </c>
    </row>
    <row r="171" spans="1:6" ht="15">
      <c r="A171" s="282" t="s">
        <v>17</v>
      </c>
      <c r="B171" s="296" t="s">
        <v>8</v>
      </c>
      <c r="C171" s="283">
        <v>3885</v>
      </c>
      <c r="D171" s="297" t="s">
        <v>30</v>
      </c>
      <c r="E171" s="284">
        <v>906456.42</v>
      </c>
      <c r="F171" s="287"/>
    </row>
    <row r="172" spans="1:6" ht="15">
      <c r="A172" s="282" t="s">
        <v>17</v>
      </c>
      <c r="B172" s="296" t="s">
        <v>8</v>
      </c>
      <c r="C172" s="283">
        <v>3886</v>
      </c>
      <c r="D172" s="297" t="s">
        <v>30</v>
      </c>
      <c r="E172" s="284">
        <v>168628.61</v>
      </c>
      <c r="F172" s="287"/>
    </row>
    <row r="173" spans="1:6" ht="15">
      <c r="A173" s="282" t="s">
        <v>17</v>
      </c>
      <c r="B173" s="296" t="s">
        <v>8</v>
      </c>
      <c r="C173" s="283">
        <v>3887</v>
      </c>
      <c r="D173" s="297" t="s">
        <v>30</v>
      </c>
      <c r="E173" s="284">
        <v>37202.71</v>
      </c>
      <c r="F173" s="287"/>
    </row>
    <row r="174" spans="1:6" ht="15">
      <c r="A174" s="282"/>
      <c r="B174" s="296"/>
      <c r="C174" s="283"/>
      <c r="D174" s="297"/>
      <c r="E174" s="284"/>
      <c r="F174" s="231">
        <f>SUM(E171:E173)</f>
        <v>1112287.74</v>
      </c>
    </row>
    <row r="175" spans="1:6" ht="15">
      <c r="A175" s="282" t="s">
        <v>16</v>
      </c>
      <c r="B175" s="296" t="s">
        <v>41</v>
      </c>
      <c r="C175" s="283">
        <v>3883</v>
      </c>
      <c r="D175" s="297" t="s">
        <v>42</v>
      </c>
      <c r="E175" s="284">
        <v>670812.74</v>
      </c>
      <c r="F175" s="287"/>
    </row>
    <row r="176" spans="1:6" ht="15">
      <c r="A176" s="282" t="s">
        <v>16</v>
      </c>
      <c r="B176" s="296" t="s">
        <v>41</v>
      </c>
      <c r="C176" s="283">
        <v>3884</v>
      </c>
      <c r="D176" s="297" t="s">
        <v>42</v>
      </c>
      <c r="E176" s="284">
        <v>889216.89</v>
      </c>
      <c r="F176" s="287"/>
    </row>
    <row r="177" spans="1:6" ht="15">
      <c r="A177" s="282"/>
      <c r="B177" s="296"/>
      <c r="C177" s="283"/>
      <c r="D177" s="297"/>
      <c r="E177" s="284"/>
      <c r="F177" s="231">
        <f>SUM(E175:E177)</f>
        <v>1560029.63</v>
      </c>
    </row>
    <row r="178" spans="1:6" ht="15">
      <c r="A178" s="58" t="s">
        <v>26</v>
      </c>
      <c r="B178" s="80" t="s">
        <v>130</v>
      </c>
      <c r="C178" s="57">
        <v>3882</v>
      </c>
      <c r="D178" s="81" t="s">
        <v>0</v>
      </c>
      <c r="E178" s="83">
        <v>4288971.95</v>
      </c>
      <c r="F178" s="288">
        <f>SUM(E178)</f>
        <v>4288971.95</v>
      </c>
    </row>
    <row r="179" spans="1:6" ht="24" customHeight="1">
      <c r="A179" s="162"/>
      <c r="B179" s="25"/>
      <c r="C179" s="64"/>
      <c r="D179" s="91" t="s">
        <v>71</v>
      </c>
      <c r="E179" s="294">
        <f>SUM(E169:E178)</f>
        <v>7077956.02</v>
      </c>
      <c r="F179" s="295">
        <f>SUM(F170:F178)</f>
        <v>7077956.02</v>
      </c>
    </row>
    <row r="180" spans="1:6" ht="24" customHeight="1">
      <c r="A180" s="383" t="s">
        <v>233</v>
      </c>
      <c r="B180" s="383"/>
      <c r="C180" s="383"/>
      <c r="D180" s="383"/>
      <c r="E180" s="383"/>
      <c r="F180" s="383"/>
    </row>
    <row r="181" spans="1:6" ht="18" customHeight="1">
      <c r="A181" s="74" t="s">
        <v>66</v>
      </c>
      <c r="B181" s="74" t="s">
        <v>68</v>
      </c>
      <c r="C181" s="74" t="s">
        <v>224</v>
      </c>
      <c r="D181" s="74" t="s">
        <v>9</v>
      </c>
      <c r="E181" s="279" t="s">
        <v>69</v>
      </c>
      <c r="F181" s="75"/>
    </row>
    <row r="182" spans="1:6" ht="15">
      <c r="A182" s="293" t="s">
        <v>17</v>
      </c>
      <c r="B182" s="78" t="s">
        <v>154</v>
      </c>
      <c r="C182" s="77">
        <v>3893</v>
      </c>
      <c r="D182" s="148" t="s">
        <v>40</v>
      </c>
      <c r="E182" s="79">
        <v>1120797.74</v>
      </c>
      <c r="F182" s="218"/>
    </row>
    <row r="183" spans="1:6" ht="15">
      <c r="A183" s="282" t="s">
        <v>17</v>
      </c>
      <c r="B183" s="296" t="s">
        <v>154</v>
      </c>
      <c r="C183" s="283">
        <v>3895</v>
      </c>
      <c r="D183" s="297" t="s">
        <v>39</v>
      </c>
      <c r="E183" s="284">
        <v>99928</v>
      </c>
      <c r="F183" s="287"/>
    </row>
    <row r="184" spans="1:6" ht="15">
      <c r="A184" s="282" t="s">
        <v>17</v>
      </c>
      <c r="B184" s="296" t="s">
        <v>154</v>
      </c>
      <c r="C184" s="283">
        <v>3896</v>
      </c>
      <c r="D184" s="297" t="s">
        <v>40</v>
      </c>
      <c r="E184" s="284">
        <v>124528.14</v>
      </c>
      <c r="F184" s="287"/>
    </row>
    <row r="185" spans="1:6" ht="15">
      <c r="A185" s="282"/>
      <c r="B185" s="296"/>
      <c r="C185" s="283"/>
      <c r="D185" s="297"/>
      <c r="E185" s="284"/>
      <c r="F185" s="231">
        <f>SUM(E182:E184)</f>
        <v>1345253.88</v>
      </c>
    </row>
    <row r="186" spans="1:6" ht="15">
      <c r="A186" s="282" t="s">
        <v>27</v>
      </c>
      <c r="B186" s="296" t="s">
        <v>19</v>
      </c>
      <c r="C186" s="283">
        <v>3890</v>
      </c>
      <c r="D186" s="297" t="s">
        <v>23</v>
      </c>
      <c r="E186" s="284">
        <v>1159225.2</v>
      </c>
      <c r="F186" s="287"/>
    </row>
    <row r="187" spans="1:6" ht="15">
      <c r="A187" s="282" t="s">
        <v>27</v>
      </c>
      <c r="B187" s="296" t="s">
        <v>139</v>
      </c>
      <c r="C187" s="283">
        <v>3894</v>
      </c>
      <c r="D187" s="297" t="s">
        <v>46</v>
      </c>
      <c r="E187" s="284">
        <v>5940000</v>
      </c>
      <c r="F187" s="287"/>
    </row>
    <row r="188" spans="1:6" ht="15">
      <c r="A188" s="282"/>
      <c r="B188" s="296"/>
      <c r="C188" s="283"/>
      <c r="D188" s="297"/>
      <c r="E188" s="284"/>
      <c r="F188" s="231">
        <f>SUM(E186:E187)</f>
        <v>7099225.2</v>
      </c>
    </row>
    <row r="189" spans="1:6" ht="15">
      <c r="A189" s="282" t="s">
        <v>134</v>
      </c>
      <c r="B189" s="296" t="s">
        <v>141</v>
      </c>
      <c r="C189" s="283">
        <v>3898</v>
      </c>
      <c r="D189" s="297" t="s">
        <v>142</v>
      </c>
      <c r="E189" s="284">
        <v>812592.94</v>
      </c>
      <c r="F189" s="287"/>
    </row>
    <row r="190" spans="1:6" ht="15">
      <c r="A190" s="282" t="s">
        <v>134</v>
      </c>
      <c r="B190" s="296" t="s">
        <v>141</v>
      </c>
      <c r="C190" s="283">
        <v>3899</v>
      </c>
      <c r="D190" s="297" t="s">
        <v>142</v>
      </c>
      <c r="E190" s="284">
        <v>143398.76</v>
      </c>
      <c r="F190" s="287"/>
    </row>
    <row r="191" spans="1:6" ht="15">
      <c r="A191" s="282" t="s">
        <v>134</v>
      </c>
      <c r="B191" s="296" t="s">
        <v>141</v>
      </c>
      <c r="C191" s="283">
        <v>3900</v>
      </c>
      <c r="D191" s="297" t="s">
        <v>142</v>
      </c>
      <c r="E191" s="284">
        <v>96093.2</v>
      </c>
      <c r="F191" s="287"/>
    </row>
    <row r="192" spans="1:6" ht="15">
      <c r="A192" s="282" t="s">
        <v>16</v>
      </c>
      <c r="B192" s="296" t="s">
        <v>82</v>
      </c>
      <c r="C192" s="283">
        <v>3905</v>
      </c>
      <c r="D192" s="297" t="s">
        <v>49</v>
      </c>
      <c r="E192" s="284">
        <v>1419472.81</v>
      </c>
      <c r="F192" s="287"/>
    </row>
    <row r="193" spans="1:6" ht="15">
      <c r="A193" s="282" t="s">
        <v>16</v>
      </c>
      <c r="B193" s="296" t="s">
        <v>82</v>
      </c>
      <c r="C193" s="283">
        <v>3906</v>
      </c>
      <c r="D193" s="297" t="s">
        <v>49</v>
      </c>
      <c r="E193" s="284">
        <v>4258418.42</v>
      </c>
      <c r="F193" s="287"/>
    </row>
    <row r="194" spans="1:6" ht="15">
      <c r="A194" s="282" t="s">
        <v>16</v>
      </c>
      <c r="B194" s="296" t="s">
        <v>77</v>
      </c>
      <c r="C194" s="283">
        <v>3903</v>
      </c>
      <c r="D194" s="297" t="s">
        <v>78</v>
      </c>
      <c r="E194" s="284">
        <v>413400</v>
      </c>
      <c r="F194" s="287"/>
    </row>
    <row r="195" spans="1:6" ht="15">
      <c r="A195" s="282" t="s">
        <v>16</v>
      </c>
      <c r="B195" s="296" t="s">
        <v>77</v>
      </c>
      <c r="C195" s="283">
        <v>3904</v>
      </c>
      <c r="D195" s="297" t="s">
        <v>78</v>
      </c>
      <c r="E195" s="284">
        <v>103350</v>
      </c>
      <c r="F195" s="287"/>
    </row>
    <row r="196" spans="1:6" ht="15">
      <c r="A196" s="282"/>
      <c r="B196" s="296"/>
      <c r="C196" s="283"/>
      <c r="D196" s="297"/>
      <c r="E196" s="284"/>
      <c r="F196" s="231">
        <f>SUM(E189:E195)</f>
        <v>7246726.13</v>
      </c>
    </row>
    <row r="197" spans="1:6" ht="15">
      <c r="A197" s="282" t="s">
        <v>26</v>
      </c>
      <c r="B197" s="296" t="s">
        <v>20</v>
      </c>
      <c r="C197" s="283">
        <v>3888</v>
      </c>
      <c r="D197" s="297" t="s">
        <v>24</v>
      </c>
      <c r="E197" s="284">
        <v>731887.65</v>
      </c>
      <c r="F197" s="287"/>
    </row>
    <row r="198" spans="1:6" ht="15">
      <c r="A198" s="282" t="s">
        <v>26</v>
      </c>
      <c r="B198" s="296" t="s">
        <v>20</v>
      </c>
      <c r="C198" s="283">
        <v>3889</v>
      </c>
      <c r="D198" s="297" t="s">
        <v>24</v>
      </c>
      <c r="E198" s="284">
        <v>394093.35</v>
      </c>
      <c r="F198" s="287"/>
    </row>
    <row r="199" spans="1:6" ht="15">
      <c r="A199" s="282" t="s">
        <v>26</v>
      </c>
      <c r="B199" s="296" t="s">
        <v>120</v>
      </c>
      <c r="C199" s="283">
        <v>3892</v>
      </c>
      <c r="D199" s="297" t="s">
        <v>137</v>
      </c>
      <c r="E199" s="284">
        <v>487625</v>
      </c>
      <c r="F199" s="287"/>
    </row>
    <row r="200" spans="1:6" ht="15">
      <c r="A200" s="282" t="s">
        <v>26</v>
      </c>
      <c r="B200" s="296" t="s">
        <v>120</v>
      </c>
      <c r="C200" s="283">
        <v>3897</v>
      </c>
      <c r="D200" s="297" t="s">
        <v>140</v>
      </c>
      <c r="E200" s="284">
        <v>665625</v>
      </c>
      <c r="F200" s="287"/>
    </row>
    <row r="201" spans="1:6" ht="15">
      <c r="A201" s="282"/>
      <c r="B201" s="296"/>
      <c r="C201" s="283"/>
      <c r="D201" s="297"/>
      <c r="E201" s="284"/>
      <c r="F201" s="231">
        <f>SUM(E197:E200)</f>
        <v>2279231</v>
      </c>
    </row>
    <row r="202" spans="1:6" ht="15">
      <c r="A202" s="282" t="s">
        <v>17</v>
      </c>
      <c r="B202" s="296" t="s">
        <v>47</v>
      </c>
      <c r="C202" s="283">
        <v>3901</v>
      </c>
      <c r="D202" s="297" t="s">
        <v>48</v>
      </c>
      <c r="E202" s="284">
        <v>371688.48</v>
      </c>
      <c r="F202" s="287"/>
    </row>
    <row r="203" spans="1:6" ht="15">
      <c r="A203" s="282" t="s">
        <v>17</v>
      </c>
      <c r="B203" s="296" t="s">
        <v>47</v>
      </c>
      <c r="C203" s="283">
        <v>3902</v>
      </c>
      <c r="D203" s="297" t="s">
        <v>48</v>
      </c>
      <c r="E203" s="284">
        <v>95134.23</v>
      </c>
      <c r="F203" s="287"/>
    </row>
    <row r="204" spans="1:6" ht="15">
      <c r="A204" s="282"/>
      <c r="B204" s="296"/>
      <c r="C204" s="283"/>
      <c r="D204" s="297"/>
      <c r="E204" s="284"/>
      <c r="F204" s="231">
        <f>SUM(E202:E203)</f>
        <v>466822.70999999996</v>
      </c>
    </row>
    <row r="205" spans="1:6" ht="15">
      <c r="A205" s="58" t="s">
        <v>52</v>
      </c>
      <c r="B205" s="80" t="s">
        <v>50</v>
      </c>
      <c r="C205" s="57">
        <v>3891</v>
      </c>
      <c r="D205" s="81" t="s">
        <v>51</v>
      </c>
      <c r="E205" s="83">
        <v>272000</v>
      </c>
      <c r="F205" s="288">
        <f>SUM(E205)</f>
        <v>272000</v>
      </c>
    </row>
    <row r="206" spans="1:6" ht="26.25" customHeight="1">
      <c r="A206" s="162"/>
      <c r="B206" s="25"/>
      <c r="C206" s="64"/>
      <c r="D206" s="91" t="s">
        <v>71</v>
      </c>
      <c r="E206" s="294">
        <f>SUM(E182:E205)</f>
        <v>18709258.92</v>
      </c>
      <c r="F206" s="295">
        <f>SUM(F185:F205)</f>
        <v>18709258.92</v>
      </c>
    </row>
    <row r="207" spans="1:6" ht="26.25" customHeight="1">
      <c r="A207" s="383" t="s">
        <v>234</v>
      </c>
      <c r="B207" s="383"/>
      <c r="C207" s="383"/>
      <c r="D207" s="383"/>
      <c r="E207" s="383"/>
      <c r="F207" s="383"/>
    </row>
    <row r="208" spans="1:6" ht="15" customHeight="1">
      <c r="A208" s="74" t="s">
        <v>66</v>
      </c>
      <c r="B208" s="74" t="s">
        <v>68</v>
      </c>
      <c r="C208" s="74" t="s">
        <v>224</v>
      </c>
      <c r="D208" s="74" t="s">
        <v>9</v>
      </c>
      <c r="E208" s="279" t="s">
        <v>69</v>
      </c>
      <c r="F208" s="75"/>
    </row>
    <row r="209" spans="1:6" s="275" customFormat="1" ht="21" customHeight="1">
      <c r="A209" s="305" t="s">
        <v>29</v>
      </c>
      <c r="B209" s="220" t="s">
        <v>223</v>
      </c>
      <c r="C209" s="306">
        <v>3910</v>
      </c>
      <c r="D209" s="307" t="s">
        <v>11</v>
      </c>
      <c r="E209" s="219">
        <v>11376694.68</v>
      </c>
      <c r="F209" s="308"/>
    </row>
    <row r="210" spans="1:6" ht="15.75" customHeight="1">
      <c r="A210" s="282"/>
      <c r="B210" s="296"/>
      <c r="C210" s="283"/>
      <c r="D210" s="297"/>
      <c r="E210" s="284"/>
      <c r="F210" s="231">
        <f>SUM(E209)</f>
        <v>11376694.68</v>
      </c>
    </row>
    <row r="211" spans="1:6" ht="15">
      <c r="A211" s="282" t="s">
        <v>27</v>
      </c>
      <c r="B211" s="296" t="s">
        <v>19</v>
      </c>
      <c r="C211" s="283">
        <v>3917</v>
      </c>
      <c r="D211" s="297" t="s">
        <v>23</v>
      </c>
      <c r="E211" s="284">
        <v>446272.5</v>
      </c>
      <c r="F211" s="287"/>
    </row>
    <row r="212" spans="1:6" ht="15">
      <c r="A212" s="282" t="s">
        <v>27</v>
      </c>
      <c r="B212" s="296" t="s">
        <v>19</v>
      </c>
      <c r="C212" s="283">
        <v>3918</v>
      </c>
      <c r="D212" s="297" t="s">
        <v>23</v>
      </c>
      <c r="E212" s="284">
        <v>28683.9</v>
      </c>
      <c r="F212" s="287"/>
    </row>
    <row r="213" spans="1:6" ht="15">
      <c r="A213" s="282"/>
      <c r="B213" s="296"/>
      <c r="C213" s="283"/>
      <c r="D213" s="297"/>
      <c r="E213" s="284"/>
      <c r="F213" s="231">
        <f>SUM(E211:E212)</f>
        <v>474956.4</v>
      </c>
    </row>
    <row r="214" spans="1:6" ht="15">
      <c r="A214" s="282" t="s">
        <v>16</v>
      </c>
      <c r="B214" s="296" t="s">
        <v>41</v>
      </c>
      <c r="C214" s="283">
        <v>3912</v>
      </c>
      <c r="D214" s="297" t="s">
        <v>42</v>
      </c>
      <c r="E214" s="284">
        <v>670812.74</v>
      </c>
      <c r="F214" s="287"/>
    </row>
    <row r="215" spans="1:6" ht="15">
      <c r="A215" s="58" t="s">
        <v>16</v>
      </c>
      <c r="B215" s="80" t="s">
        <v>41</v>
      </c>
      <c r="C215" s="57">
        <v>3913</v>
      </c>
      <c r="D215" s="81" t="s">
        <v>42</v>
      </c>
      <c r="E215" s="83">
        <v>889216.89</v>
      </c>
      <c r="F215" s="288">
        <f>SUM(E214:E215)</f>
        <v>1560029.63</v>
      </c>
    </row>
    <row r="216" spans="1:6" ht="15.75" customHeight="1">
      <c r="A216" s="162"/>
      <c r="B216" s="25"/>
      <c r="C216" s="64"/>
      <c r="D216" s="91" t="s">
        <v>71</v>
      </c>
      <c r="E216" s="292">
        <f>SUM(E209:E215)</f>
        <v>13411680.71</v>
      </c>
      <c r="F216" s="291">
        <f>SUM(F215,F213,F210)</f>
        <v>13411680.709999999</v>
      </c>
    </row>
    <row r="217" spans="1:6" ht="27.75" customHeight="1">
      <c r="A217" s="383" t="s">
        <v>235</v>
      </c>
      <c r="B217" s="383"/>
      <c r="C217" s="383"/>
      <c r="D217" s="383"/>
      <c r="E217" s="383"/>
      <c r="F217" s="383"/>
    </row>
    <row r="218" spans="1:6" ht="15.75" customHeight="1">
      <c r="A218" s="74" t="s">
        <v>66</v>
      </c>
      <c r="B218" s="74" t="s">
        <v>68</v>
      </c>
      <c r="C218" s="74" t="s">
        <v>224</v>
      </c>
      <c r="D218" s="74" t="s">
        <v>9</v>
      </c>
      <c r="E218" s="279" t="s">
        <v>69</v>
      </c>
      <c r="F218" s="218"/>
    </row>
    <row r="219" spans="1:6" ht="15">
      <c r="A219" s="293" t="s">
        <v>26</v>
      </c>
      <c r="B219" s="78" t="s">
        <v>20</v>
      </c>
      <c r="C219" s="77">
        <v>3919</v>
      </c>
      <c r="D219" s="148" t="s">
        <v>24</v>
      </c>
      <c r="E219" s="79">
        <v>585912.6</v>
      </c>
      <c r="F219" s="287"/>
    </row>
    <row r="220" spans="1:6" ht="15">
      <c r="A220" s="58" t="s">
        <v>26</v>
      </c>
      <c r="B220" s="80" t="s">
        <v>20</v>
      </c>
      <c r="C220" s="57">
        <v>3920</v>
      </c>
      <c r="D220" s="81" t="s">
        <v>24</v>
      </c>
      <c r="E220" s="83">
        <v>315491</v>
      </c>
      <c r="F220" s="215"/>
    </row>
    <row r="221" spans="1:6" ht="15">
      <c r="A221" s="51"/>
      <c r="B221" s="49"/>
      <c r="C221" s="50"/>
      <c r="D221" s="91" t="s">
        <v>71</v>
      </c>
      <c r="E221" s="292">
        <f>SUM(E219:E220)</f>
        <v>901403.6</v>
      </c>
      <c r="F221" s="291">
        <f>SUM(E221)</f>
        <v>901403.6</v>
      </c>
    </row>
    <row r="222" ht="12.75">
      <c r="F222" s="23"/>
    </row>
    <row r="223" spans="4:6" ht="15.75" thickBot="1">
      <c r="D223" s="91" t="s">
        <v>71</v>
      </c>
      <c r="E223" s="309">
        <f>SUM(E36,E52,E68,E90,E117,E129,E142,E166,E179,E206,E216,E221)</f>
        <v>269074229.93</v>
      </c>
      <c r="F223" s="309">
        <f>SUM(F36,F52,F68,F90,F117,F129,F142,F166,F179,F206,F216,F221)</f>
        <v>269074229.93</v>
      </c>
    </row>
    <row r="225" spans="4:5" ht="15">
      <c r="D225" s="27" t="s">
        <v>135</v>
      </c>
      <c r="E225" s="27"/>
    </row>
    <row r="226" spans="4:5" ht="15">
      <c r="D226" s="27"/>
      <c r="E226" s="27"/>
    </row>
    <row r="227" spans="4:5" ht="15">
      <c r="D227" s="27"/>
      <c r="E227" s="27"/>
    </row>
    <row r="228" spans="4:5" ht="15">
      <c r="D228" s="27"/>
      <c r="E228" s="27" t="s">
        <v>236</v>
      </c>
    </row>
    <row r="229" spans="4:5" ht="15">
      <c r="D229" s="27"/>
      <c r="E229" s="27" t="s">
        <v>73</v>
      </c>
    </row>
    <row r="230" spans="4:5" ht="15">
      <c r="D230" s="27"/>
      <c r="E230" s="27" t="s">
        <v>237</v>
      </c>
    </row>
  </sheetData>
  <mergeCells count="12">
    <mergeCell ref="A217:F217"/>
    <mergeCell ref="A207:F207"/>
    <mergeCell ref="A180:F180"/>
    <mergeCell ref="A167:F167"/>
    <mergeCell ref="A143:F143"/>
    <mergeCell ref="A130:F130"/>
    <mergeCell ref="A118:F118"/>
    <mergeCell ref="A91:F91"/>
    <mergeCell ref="A69:F69"/>
    <mergeCell ref="A53:F53"/>
    <mergeCell ref="A37:F37"/>
    <mergeCell ref="A1:F1"/>
  </mergeCells>
  <printOptions/>
  <pageMargins left="0.37" right="0.24" top="0.27" bottom="0.39" header="0.25" footer="0.1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:E22"/>
    </sheetView>
  </sheetViews>
  <sheetFormatPr defaultColWidth="9.140625" defaultRowHeight="12.75"/>
  <cols>
    <col min="1" max="1" width="9.140625" style="22" customWidth="1"/>
    <col min="2" max="2" width="11.7109375" style="22" bestFit="1" customWidth="1"/>
    <col min="3" max="3" width="37.00390625" style="22" bestFit="1" customWidth="1"/>
    <col min="4" max="4" width="15.8515625" style="22" bestFit="1" customWidth="1"/>
    <col min="5" max="5" width="15.00390625" style="48" customWidth="1"/>
    <col min="6" max="6" width="13.00390625" style="22" bestFit="1" customWidth="1"/>
    <col min="7" max="7" width="9.7109375" style="22" bestFit="1" customWidth="1"/>
    <col min="8" max="16384" width="9.140625" style="22" customWidth="1"/>
  </cols>
  <sheetData>
    <row r="1" spans="1:7" ht="36" customHeight="1">
      <c r="A1" s="379" t="s">
        <v>116</v>
      </c>
      <c r="B1" s="379"/>
      <c r="C1" s="379"/>
      <c r="D1" s="379"/>
      <c r="E1" s="379"/>
      <c r="F1" s="135"/>
      <c r="G1" s="135"/>
    </row>
    <row r="2" spans="1:7" s="136" customFormat="1" ht="12.75">
      <c r="A2" s="56" t="s">
        <v>66</v>
      </c>
      <c r="B2" s="56" t="s">
        <v>117</v>
      </c>
      <c r="C2" s="56" t="s">
        <v>68</v>
      </c>
      <c r="D2" s="56" t="s">
        <v>69</v>
      </c>
      <c r="E2" s="56" t="s">
        <v>69</v>
      </c>
      <c r="F2" s="135"/>
      <c r="G2" s="135"/>
    </row>
    <row r="3" spans="1:6" ht="12.75">
      <c r="A3" s="18" t="s">
        <v>27</v>
      </c>
      <c r="B3" s="26">
        <v>3849</v>
      </c>
      <c r="C3" s="31" t="s">
        <v>107</v>
      </c>
      <c r="D3" s="34">
        <v>5000000</v>
      </c>
      <c r="E3" s="10"/>
      <c r="F3" s="37"/>
    </row>
    <row r="4" spans="1:6" ht="12.75">
      <c r="A4" s="18" t="s">
        <v>27</v>
      </c>
      <c r="B4" s="26">
        <v>3856</v>
      </c>
      <c r="C4" s="32" t="s">
        <v>18</v>
      </c>
      <c r="D4" s="34">
        <v>4718232.57</v>
      </c>
      <c r="E4" s="10"/>
      <c r="F4" s="37"/>
    </row>
    <row r="5" spans="1:6" ht="12.75">
      <c r="A5" s="18"/>
      <c r="B5" s="26"/>
      <c r="C5" s="32"/>
      <c r="D5" s="34"/>
      <c r="E5" s="10">
        <f>SUM(D3+D4)</f>
        <v>9718232.57</v>
      </c>
      <c r="F5" s="37"/>
    </row>
    <row r="6" spans="1:6" ht="12.75">
      <c r="A6" s="18" t="s">
        <v>15</v>
      </c>
      <c r="B6" s="20">
        <v>3848</v>
      </c>
      <c r="C6" s="4" t="s">
        <v>105</v>
      </c>
      <c r="D6" s="10">
        <v>289414</v>
      </c>
      <c r="E6" s="10"/>
      <c r="F6" s="47"/>
    </row>
    <row r="7" spans="1:6" ht="12.75">
      <c r="A7" s="18"/>
      <c r="B7" s="20"/>
      <c r="C7" s="4"/>
      <c r="D7" s="10"/>
      <c r="E7" s="10">
        <v>289414</v>
      </c>
      <c r="F7" s="47"/>
    </row>
    <row r="8" spans="1:6" ht="12.75">
      <c r="A8" s="138" t="s">
        <v>114</v>
      </c>
      <c r="B8" s="26">
        <v>3851</v>
      </c>
      <c r="C8" s="4" t="s">
        <v>110</v>
      </c>
      <c r="D8" s="10">
        <v>1721202.61</v>
      </c>
      <c r="E8" s="10"/>
      <c r="F8" s="47"/>
    </row>
    <row r="9" spans="1:6" ht="12" customHeight="1">
      <c r="A9" s="138" t="s">
        <v>114</v>
      </c>
      <c r="B9" s="26">
        <v>3853</v>
      </c>
      <c r="C9" s="4" t="s">
        <v>111</v>
      </c>
      <c r="D9" s="10">
        <v>5000000</v>
      </c>
      <c r="E9" s="10"/>
      <c r="F9" s="37"/>
    </row>
    <row r="10" spans="1:6" ht="12" customHeight="1">
      <c r="A10" s="138" t="s">
        <v>114</v>
      </c>
      <c r="B10" s="20">
        <v>3855</v>
      </c>
      <c r="C10" s="4" t="s">
        <v>53</v>
      </c>
      <c r="D10" s="10">
        <v>116666.7</v>
      </c>
      <c r="E10" s="10"/>
      <c r="F10" s="37"/>
    </row>
    <row r="11" spans="1:6" ht="12" customHeight="1">
      <c r="A11" s="138"/>
      <c r="B11" s="20"/>
      <c r="C11" s="4"/>
      <c r="D11" s="10"/>
      <c r="E11" s="10">
        <f>SUM(D8:D10)</f>
        <v>6837869.3100000005</v>
      </c>
      <c r="F11" s="37"/>
    </row>
    <row r="12" spans="1:6" ht="12.75">
      <c r="A12" s="18" t="s">
        <v>17</v>
      </c>
      <c r="B12" s="20">
        <v>3850</v>
      </c>
      <c r="C12" s="4" t="s">
        <v>38</v>
      </c>
      <c r="D12" s="10">
        <v>299782</v>
      </c>
      <c r="E12" s="10"/>
      <c r="F12" s="47"/>
    </row>
    <row r="13" spans="1:6" ht="12.75">
      <c r="A13" s="18" t="s">
        <v>17</v>
      </c>
      <c r="B13" s="20">
        <v>3860</v>
      </c>
      <c r="C13" s="31" t="s">
        <v>8</v>
      </c>
      <c r="D13" s="10">
        <v>1047194</v>
      </c>
      <c r="E13" s="10"/>
      <c r="F13" s="47"/>
    </row>
    <row r="14" spans="1:6" ht="12.75">
      <c r="A14" s="12"/>
      <c r="B14" s="20"/>
      <c r="C14" s="4"/>
      <c r="D14" s="10"/>
      <c r="E14" s="10">
        <f>SUM(D12:D13)</f>
        <v>1346976</v>
      </c>
      <c r="F14" s="37"/>
    </row>
    <row r="15" spans="1:6" ht="13.5" thickBot="1">
      <c r="A15" s="37"/>
      <c r="B15" s="93"/>
      <c r="C15" s="55"/>
      <c r="D15" s="46"/>
      <c r="E15" s="139">
        <f>SUM(E5:E14)</f>
        <v>18192491.880000003</v>
      </c>
      <c r="F15" s="37"/>
    </row>
    <row r="16" spans="1:6" ht="13.5" thickTop="1">
      <c r="A16" s="37"/>
      <c r="B16" s="64"/>
      <c r="C16" s="25"/>
      <c r="D16" s="48"/>
      <c r="F16" s="47"/>
    </row>
    <row r="17" spans="1:6" ht="12.75">
      <c r="A17" s="41"/>
      <c r="B17" s="64"/>
      <c r="C17" s="25"/>
      <c r="D17" s="48"/>
      <c r="F17" s="47"/>
    </row>
    <row r="18" spans="1:6" ht="12.75">
      <c r="A18" s="37"/>
      <c r="B18" s="93"/>
      <c r="C18" s="130"/>
      <c r="D18" s="105" t="s">
        <v>97</v>
      </c>
      <c r="E18" s="71"/>
      <c r="F18" s="37"/>
    </row>
    <row r="19" spans="1:7" ht="12.75">
      <c r="A19" s="113"/>
      <c r="B19" s="113"/>
      <c r="C19" s="28"/>
      <c r="D19" s="106"/>
      <c r="E19" s="72"/>
      <c r="F19" s="114"/>
      <c r="G19" s="114"/>
    </row>
    <row r="20" spans="1:7" ht="12.75">
      <c r="A20" s="93"/>
      <c r="B20" s="93"/>
      <c r="C20" s="25"/>
      <c r="D20" s="106"/>
      <c r="E20" s="107" t="s">
        <v>98</v>
      </c>
      <c r="F20" s="47"/>
      <c r="G20" s="37"/>
    </row>
    <row r="21" spans="1:7" ht="12.75">
      <c r="A21" s="93"/>
      <c r="B21" s="93"/>
      <c r="C21" s="55"/>
      <c r="D21" s="106"/>
      <c r="E21" s="107" t="s">
        <v>73</v>
      </c>
      <c r="F21" s="47"/>
      <c r="G21" s="37"/>
    </row>
    <row r="22" spans="1:7" ht="15">
      <c r="A22" s="93"/>
      <c r="B22" s="93"/>
      <c r="C22" s="25"/>
      <c r="D22" s="108"/>
      <c r="E22" s="109" t="s">
        <v>118</v>
      </c>
      <c r="F22" s="47"/>
      <c r="G22" s="117"/>
    </row>
    <row r="23" spans="1:7" ht="12.75">
      <c r="A23" s="93"/>
      <c r="B23" s="93"/>
      <c r="C23" s="36"/>
      <c r="D23" s="46"/>
      <c r="F23" s="47"/>
      <c r="G23" s="117"/>
    </row>
    <row r="24" spans="1:7" ht="12.75">
      <c r="A24" s="91"/>
      <c r="B24" s="91"/>
      <c r="C24" s="91"/>
      <c r="D24" s="98"/>
      <c r="E24" s="98"/>
      <c r="F24" s="112"/>
      <c r="G24" s="118"/>
    </row>
    <row r="25" spans="1:7" ht="12.75">
      <c r="A25" s="91"/>
      <c r="B25" s="91"/>
      <c r="C25" s="91"/>
      <c r="D25" s="98"/>
      <c r="E25" s="98"/>
      <c r="F25" s="112"/>
      <c r="G25" s="118"/>
    </row>
    <row r="26" spans="1:7" ht="12.75">
      <c r="A26" s="91"/>
      <c r="B26" s="91"/>
      <c r="C26" s="91"/>
      <c r="D26" s="98"/>
      <c r="E26" s="98"/>
      <c r="F26" s="112"/>
      <c r="G26" s="118"/>
    </row>
    <row r="27" spans="1:7" ht="12.75">
      <c r="A27" s="64"/>
      <c r="B27" s="64"/>
      <c r="C27" s="25"/>
      <c r="D27" s="48"/>
      <c r="F27" s="37"/>
      <c r="G27" s="37"/>
    </row>
    <row r="28" spans="1:7" ht="12.75">
      <c r="A28" s="93"/>
      <c r="B28" s="93"/>
      <c r="C28" s="36"/>
      <c r="D28" s="46"/>
      <c r="F28" s="47"/>
      <c r="G28" s="37"/>
    </row>
    <row r="29" spans="1:7" ht="12.75">
      <c r="A29" s="93"/>
      <c r="B29" s="93"/>
      <c r="C29" s="36"/>
      <c r="D29" s="46"/>
      <c r="F29" s="47"/>
      <c r="G29" s="37"/>
    </row>
    <row r="30" spans="1:7" ht="12.75">
      <c r="A30" s="93"/>
      <c r="B30" s="93"/>
      <c r="C30" s="36"/>
      <c r="D30" s="46"/>
      <c r="F30" s="47"/>
      <c r="G30" s="37"/>
    </row>
    <row r="31" spans="1:7" ht="12.75">
      <c r="A31" s="93"/>
      <c r="B31" s="93"/>
      <c r="C31" s="36"/>
      <c r="D31" s="46"/>
      <c r="F31" s="47"/>
      <c r="G31" s="37"/>
    </row>
    <row r="32" spans="1:7" ht="12.75">
      <c r="A32" s="93"/>
      <c r="B32" s="93"/>
      <c r="C32" s="55"/>
      <c r="D32" s="46"/>
      <c r="F32" s="47"/>
      <c r="G32" s="37"/>
    </row>
    <row r="33" spans="1:7" ht="12.75">
      <c r="A33" s="93"/>
      <c r="B33" s="93"/>
      <c r="C33" s="55"/>
      <c r="D33" s="46"/>
      <c r="F33" s="47"/>
      <c r="G33" s="37"/>
    </row>
    <row r="34" spans="1:7" ht="12.75">
      <c r="A34" s="93"/>
      <c r="B34" s="93"/>
      <c r="C34" s="25"/>
      <c r="D34" s="46"/>
      <c r="F34" s="47"/>
      <c r="G34" s="37"/>
    </row>
    <row r="35" spans="1:7" ht="12.75">
      <c r="A35" s="93"/>
      <c r="B35" s="93"/>
      <c r="C35" s="25"/>
      <c r="D35" s="46"/>
      <c r="F35" s="47"/>
      <c r="G35" s="117"/>
    </row>
    <row r="36" spans="1:7" ht="12.75">
      <c r="A36" s="93"/>
      <c r="B36" s="93"/>
      <c r="C36" s="36"/>
      <c r="D36" s="46"/>
      <c r="F36" s="47"/>
      <c r="G36" s="117"/>
    </row>
    <row r="37" spans="1:7" ht="12.75">
      <c r="A37" s="93"/>
      <c r="B37" s="93"/>
      <c r="C37" s="25"/>
      <c r="D37" s="115"/>
      <c r="E37" s="140"/>
      <c r="F37" s="116"/>
      <c r="G37" s="119"/>
    </row>
    <row r="38" spans="1:7" ht="12.75">
      <c r="A38" s="93"/>
      <c r="B38" s="93"/>
      <c r="C38" s="36"/>
      <c r="D38" s="115"/>
      <c r="E38" s="140"/>
      <c r="F38" s="116"/>
      <c r="G38" s="119"/>
    </row>
    <row r="39" spans="1:7" ht="12.75">
      <c r="A39" s="64"/>
      <c r="B39" s="64"/>
      <c r="C39" s="36"/>
      <c r="D39" s="115"/>
      <c r="E39" s="140"/>
      <c r="F39" s="117"/>
      <c r="G39" s="119"/>
    </row>
    <row r="40" spans="1:7" ht="12.75">
      <c r="A40" s="91"/>
      <c r="B40" s="91"/>
      <c r="C40" s="17"/>
      <c r="D40" s="98"/>
      <c r="E40" s="98"/>
      <c r="F40" s="112"/>
      <c r="G40" s="120"/>
    </row>
    <row r="41" spans="1:7" ht="12.75">
      <c r="A41" s="91"/>
      <c r="B41" s="91"/>
      <c r="C41" s="17"/>
      <c r="D41" s="98"/>
      <c r="E41" s="98"/>
      <c r="F41" s="112"/>
      <c r="G41" s="120"/>
    </row>
    <row r="42" spans="1:7" ht="12.75">
      <c r="A42" s="91"/>
      <c r="B42" s="91"/>
      <c r="C42" s="17"/>
      <c r="D42" s="98"/>
      <c r="E42" s="98"/>
      <c r="F42" s="112"/>
      <c r="G42" s="120"/>
    </row>
    <row r="43" spans="1:7" ht="12.75">
      <c r="A43" s="93"/>
      <c r="B43" s="93"/>
      <c r="C43" s="25"/>
      <c r="D43" s="46"/>
      <c r="F43" s="47"/>
      <c r="G43" s="37"/>
    </row>
    <row r="44" spans="1:7" ht="12.75">
      <c r="A44" s="93"/>
      <c r="B44" s="93"/>
      <c r="C44" s="25"/>
      <c r="D44" s="46"/>
      <c r="F44" s="47"/>
      <c r="G44" s="37"/>
    </row>
    <row r="45" spans="1:7" ht="12.75">
      <c r="A45" s="93"/>
      <c r="B45" s="93"/>
      <c r="C45" s="36"/>
      <c r="D45" s="46"/>
      <c r="F45" s="47"/>
      <c r="G45" s="37"/>
    </row>
    <row r="46" spans="1:7" ht="12.75">
      <c r="A46" s="93"/>
      <c r="B46" s="64"/>
      <c r="C46" s="25"/>
      <c r="D46" s="46"/>
      <c r="F46" s="47"/>
      <c r="G46" s="37"/>
    </row>
    <row r="47" spans="1:7" ht="12.75">
      <c r="A47" s="93"/>
      <c r="B47" s="93"/>
      <c r="C47" s="25"/>
      <c r="D47" s="46"/>
      <c r="F47" s="47"/>
      <c r="G47" s="121"/>
    </row>
    <row r="48" spans="1:7" ht="12.75">
      <c r="A48" s="93"/>
      <c r="B48" s="93"/>
      <c r="C48" s="25"/>
      <c r="D48" s="46"/>
      <c r="F48" s="47"/>
      <c r="G48" s="37"/>
    </row>
    <row r="49" spans="1:7" ht="12.75">
      <c r="A49" s="93"/>
      <c r="B49" s="93"/>
      <c r="C49" s="25"/>
      <c r="D49" s="46"/>
      <c r="F49" s="47"/>
      <c r="G49" s="37"/>
    </row>
    <row r="50" spans="1:7" ht="12.75">
      <c r="A50" s="93"/>
      <c r="B50" s="93"/>
      <c r="C50" s="55"/>
      <c r="D50" s="46"/>
      <c r="F50" s="47"/>
      <c r="G50" s="37"/>
    </row>
    <row r="51" spans="1:7" ht="12.75">
      <c r="A51" s="93"/>
      <c r="B51" s="93"/>
      <c r="C51" s="25"/>
      <c r="D51" s="98"/>
      <c r="F51" s="47"/>
      <c r="G51" s="37"/>
    </row>
    <row r="52" spans="1:7" ht="12.75">
      <c r="A52" s="93"/>
      <c r="B52" s="93"/>
      <c r="C52" s="55"/>
      <c r="D52" s="46"/>
      <c r="F52" s="47"/>
      <c r="G52" s="37"/>
    </row>
    <row r="53" spans="1:7" ht="12.75">
      <c r="A53" s="93"/>
      <c r="B53" s="93"/>
      <c r="C53" s="25"/>
      <c r="D53" s="122"/>
      <c r="E53" s="137"/>
      <c r="F53" s="123"/>
      <c r="G53" s="37"/>
    </row>
    <row r="54" spans="1:7" ht="12.75">
      <c r="A54" s="93"/>
      <c r="B54" s="93"/>
      <c r="C54" s="25"/>
      <c r="D54" s="46"/>
      <c r="F54" s="47"/>
      <c r="G54" s="37"/>
    </row>
    <row r="55" spans="1:7" ht="12.75">
      <c r="A55" s="93"/>
      <c r="B55" s="93"/>
      <c r="C55" s="25"/>
      <c r="D55" s="46"/>
      <c r="F55" s="47"/>
      <c r="G55" s="37"/>
    </row>
    <row r="56" spans="1:7" ht="12.75">
      <c r="A56" s="93"/>
      <c r="B56" s="93"/>
      <c r="C56" s="25"/>
      <c r="D56" s="46"/>
      <c r="F56" s="47"/>
      <c r="G56" s="37"/>
    </row>
    <row r="57" spans="1:7" ht="12.75">
      <c r="A57" s="93"/>
      <c r="B57" s="93"/>
      <c r="C57" s="25"/>
      <c r="D57" s="46"/>
      <c r="F57" s="47"/>
      <c r="G57" s="37"/>
    </row>
    <row r="58" spans="1:7" ht="12.75">
      <c r="A58" s="93"/>
      <c r="B58" s="93"/>
      <c r="C58" s="25"/>
      <c r="D58" s="46"/>
      <c r="F58" s="47"/>
      <c r="G58" s="37"/>
    </row>
    <row r="59" spans="1:7" ht="12.75">
      <c r="A59" s="93"/>
      <c r="B59" s="93"/>
      <c r="C59" s="25"/>
      <c r="D59" s="48"/>
      <c r="F59" s="47"/>
      <c r="G59" s="37"/>
    </row>
    <row r="60" spans="1:7" ht="12.75">
      <c r="A60" s="93"/>
      <c r="B60" s="93"/>
      <c r="C60" s="25"/>
      <c r="D60" s="48"/>
      <c r="F60" s="47"/>
      <c r="G60" s="37"/>
    </row>
    <row r="61" spans="1:7" ht="12.75">
      <c r="A61" s="93"/>
      <c r="B61" s="93"/>
      <c r="C61" s="25"/>
      <c r="D61" s="48"/>
      <c r="F61" s="47"/>
      <c r="G61" s="37"/>
    </row>
    <row r="62" spans="1:7" ht="12.75">
      <c r="A62" s="93"/>
      <c r="B62" s="93"/>
      <c r="C62" s="25"/>
      <c r="D62" s="46"/>
      <c r="F62" s="47"/>
      <c r="G62" s="37"/>
    </row>
    <row r="63" spans="1:7" ht="12.75">
      <c r="A63" s="93"/>
      <c r="B63" s="93"/>
      <c r="C63" s="25"/>
      <c r="D63" s="98"/>
      <c r="F63" s="47"/>
      <c r="G63" s="37"/>
    </row>
    <row r="64" spans="1:7" ht="12.75">
      <c r="A64" s="93"/>
      <c r="B64" s="93"/>
      <c r="C64" s="25"/>
      <c r="D64" s="46"/>
      <c r="F64" s="47"/>
      <c r="G64" s="37"/>
    </row>
    <row r="65" spans="1:7" ht="12.75">
      <c r="A65" s="93"/>
      <c r="B65" s="93"/>
      <c r="C65" s="25"/>
      <c r="D65" s="46"/>
      <c r="F65" s="47"/>
      <c r="G65" s="37"/>
    </row>
    <row r="66" spans="1:7" ht="12.75">
      <c r="A66" s="93"/>
      <c r="B66" s="93"/>
      <c r="C66" s="25"/>
      <c r="D66" s="46"/>
      <c r="F66" s="47"/>
      <c r="G66" s="37"/>
    </row>
    <row r="67" spans="1:7" ht="12.75">
      <c r="A67" s="93"/>
      <c r="B67" s="93"/>
      <c r="C67" s="25"/>
      <c r="D67" s="124"/>
      <c r="F67" s="47"/>
      <c r="G67" s="37"/>
    </row>
    <row r="68" spans="1:7" ht="12.75">
      <c r="A68" s="93"/>
      <c r="B68" s="93"/>
      <c r="C68" s="25"/>
      <c r="D68" s="46"/>
      <c r="F68" s="47"/>
      <c r="G68" s="37"/>
    </row>
    <row r="69" spans="1:7" ht="12.75">
      <c r="A69" s="93"/>
      <c r="B69" s="93"/>
      <c r="C69" s="25"/>
      <c r="D69" s="46"/>
      <c r="F69" s="47"/>
      <c r="G69" s="37"/>
    </row>
    <row r="70" spans="1:7" ht="12.75">
      <c r="A70" s="93"/>
      <c r="B70" s="93"/>
      <c r="C70" s="25"/>
      <c r="D70" s="46"/>
      <c r="F70" s="47"/>
      <c r="G70" s="37"/>
    </row>
    <row r="71" spans="1:7" ht="12.75">
      <c r="A71" s="93"/>
      <c r="B71" s="93"/>
      <c r="C71" s="25"/>
      <c r="D71" s="46"/>
      <c r="F71" s="47"/>
      <c r="G71" s="37"/>
    </row>
    <row r="72" spans="1:7" ht="12.75">
      <c r="A72" s="93"/>
      <c r="B72" s="93"/>
      <c r="C72" s="25"/>
      <c r="D72" s="46"/>
      <c r="F72" s="47"/>
      <c r="G72" s="37"/>
    </row>
    <row r="73" spans="1:7" ht="12.75">
      <c r="A73" s="93"/>
      <c r="B73" s="93"/>
      <c r="C73" s="25"/>
      <c r="D73" s="46"/>
      <c r="F73" s="47"/>
      <c r="G73" s="37"/>
    </row>
    <row r="74" spans="1:7" ht="12.75">
      <c r="A74" s="93"/>
      <c r="B74" s="93"/>
      <c r="C74" s="25"/>
      <c r="D74" s="46"/>
      <c r="F74" s="47"/>
      <c r="G74" s="37"/>
    </row>
    <row r="75" spans="1:7" ht="12.75">
      <c r="A75" s="93"/>
      <c r="B75" s="93"/>
      <c r="C75" s="25"/>
      <c r="D75" s="115"/>
      <c r="E75" s="140"/>
      <c r="F75" s="116"/>
      <c r="G75" s="117"/>
    </row>
    <row r="76" spans="1:7" ht="12.75">
      <c r="A76" s="93"/>
      <c r="B76" s="93"/>
      <c r="C76" s="25"/>
      <c r="D76" s="115"/>
      <c r="E76" s="140"/>
      <c r="F76" s="116"/>
      <c r="G76" s="117"/>
    </row>
    <row r="77" spans="1:7" ht="12.75">
      <c r="A77" s="93"/>
      <c r="B77" s="93"/>
      <c r="C77" s="25"/>
      <c r="D77" s="115"/>
      <c r="E77" s="140"/>
      <c r="F77" s="116"/>
      <c r="G77" s="117"/>
    </row>
    <row r="78" spans="1:7" ht="12.75">
      <c r="A78" s="93"/>
      <c r="B78" s="93"/>
      <c r="C78" s="55"/>
      <c r="D78" s="46"/>
      <c r="F78" s="47"/>
      <c r="G78" s="37"/>
    </row>
    <row r="79" spans="1:7" ht="12.75">
      <c r="A79" s="93"/>
      <c r="B79" s="93"/>
      <c r="C79" s="25"/>
      <c r="D79" s="98"/>
      <c r="F79" s="47"/>
      <c r="G79" s="37"/>
    </row>
    <row r="80" spans="1:7" ht="12.75">
      <c r="A80" s="93"/>
      <c r="B80" s="93"/>
      <c r="C80" s="25"/>
      <c r="D80" s="122"/>
      <c r="E80" s="137"/>
      <c r="F80" s="125"/>
      <c r="G80" s="37"/>
    </row>
    <row r="81" spans="1:7" ht="12.75">
      <c r="A81" s="93"/>
      <c r="B81" s="93"/>
      <c r="C81" s="25"/>
      <c r="D81" s="46"/>
      <c r="F81" s="47"/>
      <c r="G81" s="37"/>
    </row>
    <row r="82" spans="1:7" ht="12.75">
      <c r="A82" s="93"/>
      <c r="B82" s="93"/>
      <c r="C82" s="25"/>
      <c r="D82" s="46"/>
      <c r="F82" s="47"/>
      <c r="G82" s="37"/>
    </row>
    <row r="83" spans="1:7" ht="12.75">
      <c r="A83" s="91"/>
      <c r="B83" s="91"/>
      <c r="C83" s="27"/>
      <c r="D83" s="98"/>
      <c r="E83" s="98"/>
      <c r="F83" s="112"/>
      <c r="G83" s="112"/>
    </row>
    <row r="84" spans="1:7" ht="12.75">
      <c r="A84" s="93"/>
      <c r="B84" s="93"/>
      <c r="C84" s="55"/>
      <c r="D84" s="46"/>
      <c r="F84" s="47"/>
      <c r="G84" s="37"/>
    </row>
    <row r="85" spans="1:7" ht="12.75">
      <c r="A85" s="93"/>
      <c r="B85" s="93"/>
      <c r="C85" s="55"/>
      <c r="D85" s="46"/>
      <c r="F85" s="47"/>
      <c r="G85" s="37"/>
    </row>
    <row r="86" spans="1:7" ht="12.75">
      <c r="A86" s="113"/>
      <c r="B86" s="113"/>
      <c r="C86" s="28"/>
      <c r="D86" s="84"/>
      <c r="E86" s="84"/>
      <c r="F86" s="114"/>
      <c r="G86" s="114"/>
    </row>
    <row r="87" spans="1:7" ht="12.75">
      <c r="A87" s="93"/>
      <c r="B87" s="93"/>
      <c r="C87" s="25"/>
      <c r="D87" s="46"/>
      <c r="F87" s="47"/>
      <c r="G87" s="37"/>
    </row>
    <row r="88" spans="1:7" ht="12.75">
      <c r="A88" s="93"/>
      <c r="B88" s="93"/>
      <c r="C88" s="25"/>
      <c r="D88" s="46"/>
      <c r="F88" s="47"/>
      <c r="G88" s="37"/>
    </row>
    <row r="89" spans="1:7" ht="12.75">
      <c r="A89" s="93"/>
      <c r="B89" s="93"/>
      <c r="C89" s="25"/>
      <c r="D89" s="46"/>
      <c r="F89" s="47"/>
      <c r="G89" s="37"/>
    </row>
    <row r="90" spans="1:7" ht="12.75">
      <c r="A90" s="93"/>
      <c r="B90" s="93"/>
      <c r="C90" s="25"/>
      <c r="D90" s="46"/>
      <c r="F90" s="47"/>
      <c r="G90" s="37"/>
    </row>
    <row r="91" spans="1:7" ht="12.75">
      <c r="A91" s="93"/>
      <c r="B91" s="93"/>
      <c r="C91" s="25"/>
      <c r="D91" s="46"/>
      <c r="F91" s="47"/>
      <c r="G91" s="37"/>
    </row>
    <row r="92" spans="1:7" ht="12.75">
      <c r="A92" s="93"/>
      <c r="B92" s="93"/>
      <c r="C92" s="25"/>
      <c r="D92" s="46"/>
      <c r="F92" s="47"/>
      <c r="G92" s="37"/>
    </row>
    <row r="93" spans="1:7" ht="12.75">
      <c r="A93" s="93"/>
      <c r="B93" s="93"/>
      <c r="C93" s="25"/>
      <c r="D93" s="46"/>
      <c r="F93" s="47"/>
      <c r="G93" s="37"/>
    </row>
    <row r="94" spans="1:7" ht="12.75">
      <c r="A94" s="93"/>
      <c r="B94" s="93"/>
      <c r="C94" s="25"/>
      <c r="D94" s="46"/>
      <c r="F94" s="47"/>
      <c r="G94" s="37"/>
    </row>
    <row r="95" spans="1:7" ht="12.75">
      <c r="A95" s="93"/>
      <c r="B95" s="93"/>
      <c r="C95" s="25"/>
      <c r="D95" s="46"/>
      <c r="F95" s="47"/>
      <c r="G95" s="37"/>
    </row>
    <row r="96" spans="1:7" ht="12.75">
      <c r="A96" s="93"/>
      <c r="B96" s="93"/>
      <c r="C96" s="25"/>
      <c r="D96" s="46"/>
      <c r="F96" s="47"/>
      <c r="G96" s="37"/>
    </row>
    <row r="97" spans="1:7" ht="12.75">
      <c r="A97" s="93"/>
      <c r="B97" s="93"/>
      <c r="C97" s="25"/>
      <c r="D97" s="46"/>
      <c r="F97" s="47"/>
      <c r="G97" s="37"/>
    </row>
    <row r="98" spans="1:7" ht="12.75">
      <c r="A98" s="93"/>
      <c r="B98" s="93"/>
      <c r="C98" s="25"/>
      <c r="D98" s="46"/>
      <c r="F98" s="47"/>
      <c r="G98" s="37"/>
    </row>
    <row r="99" spans="1:7" ht="12.75">
      <c r="A99" s="93"/>
      <c r="B99" s="64"/>
      <c r="C99" s="25"/>
      <c r="D99" s="46"/>
      <c r="F99" s="47"/>
      <c r="G99" s="37"/>
    </row>
    <row r="100" spans="1:7" ht="12.75">
      <c r="A100" s="91"/>
      <c r="B100" s="91"/>
      <c r="C100" s="27"/>
      <c r="D100" s="98"/>
      <c r="E100" s="98"/>
      <c r="F100" s="112"/>
      <c r="G100" s="112"/>
    </row>
    <row r="101" spans="1:7" ht="12.75">
      <c r="A101" s="93"/>
      <c r="B101" s="93"/>
      <c r="C101" s="25"/>
      <c r="D101" s="46"/>
      <c r="F101" s="47"/>
      <c r="G101" s="37"/>
    </row>
    <row r="102" spans="1:7" ht="12.75">
      <c r="A102" s="93"/>
      <c r="B102" s="93"/>
      <c r="C102" s="25"/>
      <c r="D102" s="122"/>
      <c r="E102" s="137"/>
      <c r="F102" s="47"/>
      <c r="G102" s="37"/>
    </row>
    <row r="103" spans="1:7" ht="12.75">
      <c r="A103" s="93"/>
      <c r="B103" s="93"/>
      <c r="C103" s="25"/>
      <c r="D103" s="122"/>
      <c r="E103" s="137"/>
      <c r="F103" s="47"/>
      <c r="G103" s="37"/>
    </row>
    <row r="104" spans="1:7" ht="12.75">
      <c r="A104" s="64"/>
      <c r="B104" s="93"/>
      <c r="C104" s="25"/>
      <c r="D104" s="46"/>
      <c r="F104" s="47"/>
      <c r="G104" s="37"/>
    </row>
    <row r="105" spans="1:7" ht="12.75">
      <c r="A105" s="64"/>
      <c r="B105" s="93"/>
      <c r="C105" s="25"/>
      <c r="D105" s="46"/>
      <c r="F105" s="47"/>
      <c r="G105" s="37"/>
    </row>
    <row r="106" spans="1:7" ht="12.75">
      <c r="A106" s="64"/>
      <c r="B106" s="93"/>
      <c r="C106" s="25"/>
      <c r="D106" s="46"/>
      <c r="F106" s="47"/>
      <c r="G106" s="37"/>
    </row>
    <row r="107" spans="1:7" ht="12.75">
      <c r="A107" s="93"/>
      <c r="B107" s="93"/>
      <c r="C107" s="25"/>
      <c r="D107" s="46"/>
      <c r="F107" s="47"/>
      <c r="G107" s="37"/>
    </row>
    <row r="108" spans="1:7" ht="12.75">
      <c r="A108" s="93"/>
      <c r="B108" s="93"/>
      <c r="C108" s="25"/>
      <c r="D108" s="46"/>
      <c r="F108" s="47"/>
      <c r="G108" s="37"/>
    </row>
    <row r="109" spans="1:7" ht="12.75">
      <c r="A109" s="93"/>
      <c r="B109" s="93"/>
      <c r="C109" s="25"/>
      <c r="D109" s="46"/>
      <c r="F109" s="47"/>
      <c r="G109" s="37"/>
    </row>
    <row r="110" spans="1:7" ht="12.75">
      <c r="A110" s="93"/>
      <c r="B110" s="93"/>
      <c r="C110" s="25"/>
      <c r="D110" s="46"/>
      <c r="F110" s="47"/>
      <c r="G110" s="37"/>
    </row>
    <row r="111" spans="1:7" ht="12.75">
      <c r="A111" s="93"/>
      <c r="B111" s="93"/>
      <c r="C111" s="25"/>
      <c r="D111" s="46"/>
      <c r="F111" s="47"/>
      <c r="G111" s="37"/>
    </row>
    <row r="112" spans="1:7" ht="12.75">
      <c r="A112" s="93"/>
      <c r="B112" s="93"/>
      <c r="C112" s="25"/>
      <c r="D112" s="48"/>
      <c r="F112" s="37"/>
      <c r="G112" s="37"/>
    </row>
    <row r="113" spans="1:7" ht="12.75">
      <c r="A113" s="93"/>
      <c r="B113" s="93"/>
      <c r="C113" s="25"/>
      <c r="D113" s="48"/>
      <c r="F113" s="37"/>
      <c r="G113" s="37"/>
    </row>
    <row r="114" spans="1:7" ht="12.75">
      <c r="A114" s="91"/>
      <c r="B114" s="91"/>
      <c r="C114" s="27"/>
      <c r="D114" s="98"/>
      <c r="E114" s="98"/>
      <c r="F114" s="112"/>
      <c r="G114" s="112"/>
    </row>
    <row r="115" spans="1:7" ht="12.75">
      <c r="A115" s="93"/>
      <c r="B115" s="64"/>
      <c r="C115" s="25"/>
      <c r="D115" s="48"/>
      <c r="F115" s="37"/>
      <c r="G115" s="37"/>
    </row>
    <row r="116" spans="1:7" ht="12.75">
      <c r="A116" s="93"/>
      <c r="B116" s="64"/>
      <c r="C116" s="25"/>
      <c r="D116" s="48"/>
      <c r="F116" s="37"/>
      <c r="G116" s="37"/>
    </row>
    <row r="117" spans="1:7" ht="12.75">
      <c r="A117" s="93"/>
      <c r="B117" s="64"/>
      <c r="C117" s="25"/>
      <c r="D117" s="48"/>
      <c r="F117" s="37"/>
      <c r="G117" s="37"/>
    </row>
    <row r="118" spans="1:7" ht="12.75">
      <c r="A118" s="93"/>
      <c r="B118" s="64"/>
      <c r="C118" s="25"/>
      <c r="D118" s="48"/>
      <c r="F118" s="37"/>
      <c r="G118" s="37"/>
    </row>
    <row r="119" spans="1:7" ht="12.75">
      <c r="A119" s="93"/>
      <c r="B119" s="64"/>
      <c r="C119" s="25"/>
      <c r="D119" s="48"/>
      <c r="F119" s="37"/>
      <c r="G119" s="37"/>
    </row>
    <row r="120" spans="1:7" ht="12.75">
      <c r="A120" s="93"/>
      <c r="B120" s="64"/>
      <c r="C120" s="25"/>
      <c r="D120" s="48"/>
      <c r="F120" s="37"/>
      <c r="G120" s="37"/>
    </row>
    <row r="121" spans="1:7" ht="12.75">
      <c r="A121" s="93"/>
      <c r="B121" s="64"/>
      <c r="C121" s="25"/>
      <c r="D121" s="48"/>
      <c r="F121" s="37"/>
      <c r="G121" s="37"/>
    </row>
    <row r="122" spans="1:7" ht="12.75">
      <c r="A122" s="93"/>
      <c r="B122" s="64"/>
      <c r="C122" s="25"/>
      <c r="D122" s="48"/>
      <c r="F122" s="37"/>
      <c r="G122" s="37"/>
    </row>
    <row r="123" spans="1:7" ht="12.75">
      <c r="A123" s="93"/>
      <c r="B123" s="64"/>
      <c r="C123" s="25"/>
      <c r="D123" s="48"/>
      <c r="F123" s="37"/>
      <c r="G123" s="37"/>
    </row>
    <row r="124" spans="1:7" ht="12.75">
      <c r="A124" s="93"/>
      <c r="B124" s="64"/>
      <c r="C124" s="25"/>
      <c r="D124" s="48"/>
      <c r="F124" s="37"/>
      <c r="G124" s="37"/>
    </row>
    <row r="125" spans="1:7" ht="12.75">
      <c r="A125" s="93"/>
      <c r="B125" s="64"/>
      <c r="C125" s="25"/>
      <c r="D125" s="48"/>
      <c r="F125" s="37"/>
      <c r="G125" s="37"/>
    </row>
    <row r="126" spans="1:7" ht="12.75">
      <c r="A126" s="93"/>
      <c r="B126" s="93"/>
      <c r="C126" s="25"/>
      <c r="D126" s="48"/>
      <c r="F126" s="37"/>
      <c r="G126" s="37"/>
    </row>
    <row r="127" spans="1:7" ht="12.75">
      <c r="A127" s="93"/>
      <c r="B127" s="93"/>
      <c r="C127" s="25"/>
      <c r="D127" s="48"/>
      <c r="F127" s="37"/>
      <c r="G127" s="37"/>
    </row>
    <row r="128" spans="1:7" ht="12.75">
      <c r="A128" s="93"/>
      <c r="B128" s="93"/>
      <c r="C128" s="25"/>
      <c r="D128" s="115"/>
      <c r="E128" s="141"/>
      <c r="F128" s="88"/>
      <c r="G128" s="37"/>
    </row>
    <row r="129" spans="1:7" ht="12.75">
      <c r="A129" s="93"/>
      <c r="B129" s="93"/>
      <c r="C129" s="25"/>
      <c r="D129" s="115"/>
      <c r="E129" s="141"/>
      <c r="F129" s="88"/>
      <c r="G129" s="37"/>
    </row>
    <row r="130" spans="1:7" ht="12.75">
      <c r="A130" s="64"/>
      <c r="B130" s="64"/>
      <c r="C130" s="42"/>
      <c r="D130" s="126"/>
      <c r="E130" s="141"/>
      <c r="F130" s="121"/>
      <c r="G130" s="127"/>
    </row>
    <row r="131" spans="1:7" ht="12.75">
      <c r="A131" s="113"/>
      <c r="B131" s="113"/>
      <c r="C131" s="28"/>
      <c r="D131" s="128"/>
      <c r="E131" s="128"/>
      <c r="F131" s="129"/>
      <c r="G131" s="129"/>
    </row>
    <row r="132" spans="1:7" ht="12.75">
      <c r="A132" s="64"/>
      <c r="B132" s="64"/>
      <c r="C132" s="25"/>
      <c r="D132" s="48"/>
      <c r="F132" s="37"/>
      <c r="G132" s="37"/>
    </row>
    <row r="133" spans="1:7" ht="12.75">
      <c r="A133" s="64"/>
      <c r="B133" s="64"/>
      <c r="C133" s="25"/>
      <c r="D133" s="48"/>
      <c r="F133" s="37"/>
      <c r="G133" s="37"/>
    </row>
    <row r="134" spans="1:7" ht="12.75">
      <c r="A134" s="64"/>
      <c r="B134" s="64"/>
      <c r="C134" s="25"/>
      <c r="D134" s="48"/>
      <c r="F134" s="37"/>
      <c r="G134" s="37"/>
    </row>
    <row r="135" spans="1:7" ht="12.75">
      <c r="A135" s="64"/>
      <c r="B135" s="64"/>
      <c r="C135" s="25"/>
      <c r="D135" s="48"/>
      <c r="F135" s="37"/>
      <c r="G135" s="37"/>
    </row>
    <row r="136" spans="1:7" ht="12.75">
      <c r="A136" s="64"/>
      <c r="B136" s="64"/>
      <c r="C136" s="25"/>
      <c r="D136" s="48"/>
      <c r="F136" s="37"/>
      <c r="G136" s="37"/>
    </row>
    <row r="137" spans="1:7" ht="12.75">
      <c r="A137" s="91"/>
      <c r="B137" s="91"/>
      <c r="C137" s="17"/>
      <c r="D137" s="98"/>
      <c r="E137" s="98"/>
      <c r="F137" s="120"/>
      <c r="G137" s="120"/>
    </row>
    <row r="138" spans="1:7" ht="12.75">
      <c r="A138" s="64"/>
      <c r="B138" s="93"/>
      <c r="C138" s="25"/>
      <c r="D138" s="46"/>
      <c r="F138" s="37"/>
      <c r="G138" s="37"/>
    </row>
    <row r="139" spans="1:7" ht="12.75">
      <c r="A139" s="64"/>
      <c r="B139" s="93"/>
      <c r="C139" s="25"/>
      <c r="D139" s="46"/>
      <c r="F139" s="37"/>
      <c r="G139" s="37"/>
    </row>
    <row r="140" spans="1:7" ht="12.75">
      <c r="A140" s="64"/>
      <c r="B140" s="93"/>
      <c r="C140" s="25"/>
      <c r="D140" s="46"/>
      <c r="F140" s="37"/>
      <c r="G140" s="37"/>
    </row>
    <row r="141" spans="1:7" ht="12.75">
      <c r="A141" s="64"/>
      <c r="B141" s="93"/>
      <c r="C141" s="25"/>
      <c r="D141" s="46"/>
      <c r="F141" s="37"/>
      <c r="G141" s="37"/>
    </row>
    <row r="142" spans="1:7" ht="12.75">
      <c r="A142" s="64"/>
      <c r="B142" s="64"/>
      <c r="C142" s="25"/>
      <c r="D142" s="48"/>
      <c r="F142" s="37"/>
      <c r="G142" s="37"/>
    </row>
    <row r="143" spans="1:7" ht="12.75">
      <c r="A143" s="64"/>
      <c r="B143" s="64"/>
      <c r="C143" s="25"/>
      <c r="D143" s="48"/>
      <c r="F143" s="37"/>
      <c r="G143" s="37"/>
    </row>
    <row r="144" spans="1:7" ht="12.75">
      <c r="A144" s="64"/>
      <c r="B144" s="64"/>
      <c r="C144" s="25"/>
      <c r="D144" s="48"/>
      <c r="F144" s="37"/>
      <c r="G144" s="37"/>
    </row>
    <row r="145" spans="1:7" ht="12.75">
      <c r="A145" s="64"/>
      <c r="B145" s="64"/>
      <c r="C145" s="25"/>
      <c r="D145" s="48"/>
      <c r="F145" s="37"/>
      <c r="G145" s="37"/>
    </row>
    <row r="146" spans="1:7" ht="12.75">
      <c r="A146" s="91"/>
      <c r="B146" s="91"/>
      <c r="C146" s="17"/>
      <c r="D146" s="98"/>
      <c r="E146" s="98"/>
      <c r="F146" s="120"/>
      <c r="G146" s="120"/>
    </row>
    <row r="147" spans="1:7" ht="12.75">
      <c r="A147" s="64"/>
      <c r="B147" s="64"/>
      <c r="C147" s="55"/>
      <c r="D147" s="48"/>
      <c r="F147" s="37"/>
      <c r="G147" s="37"/>
    </row>
    <row r="148" spans="1:7" ht="12.75">
      <c r="A148" s="93"/>
      <c r="B148" s="93"/>
      <c r="C148" s="25"/>
      <c r="D148" s="48"/>
      <c r="F148" s="37"/>
      <c r="G148" s="37"/>
    </row>
    <row r="149" spans="1:7" ht="12.75">
      <c r="A149" s="93"/>
      <c r="B149" s="93"/>
      <c r="C149" s="25"/>
      <c r="D149" s="48"/>
      <c r="F149" s="37"/>
      <c r="G149" s="37"/>
    </row>
    <row r="150" spans="1:7" ht="12.75">
      <c r="A150" s="64"/>
      <c r="B150" s="64"/>
      <c r="C150" s="25"/>
      <c r="D150" s="48"/>
      <c r="F150" s="37"/>
      <c r="G150" s="37"/>
    </row>
    <row r="151" spans="1:7" ht="12.75">
      <c r="A151" s="93"/>
      <c r="B151" s="93"/>
      <c r="C151" s="25"/>
      <c r="D151" s="48"/>
      <c r="F151" s="47"/>
      <c r="G151" s="37"/>
    </row>
    <row r="152" spans="1:7" ht="12.75">
      <c r="A152" s="93"/>
      <c r="B152" s="93"/>
      <c r="C152" s="25"/>
      <c r="D152" s="48"/>
      <c r="F152" s="47"/>
      <c r="G152" s="37"/>
    </row>
    <row r="153" spans="1:7" ht="12.75">
      <c r="A153" s="93"/>
      <c r="B153" s="93"/>
      <c r="C153" s="55"/>
      <c r="D153" s="46"/>
      <c r="F153" s="47"/>
      <c r="G153" s="37"/>
    </row>
    <row r="154" spans="1:7" ht="12.75">
      <c r="A154" s="93"/>
      <c r="B154" s="93"/>
      <c r="C154" s="55"/>
      <c r="D154" s="46"/>
      <c r="F154" s="47"/>
      <c r="G154" s="37"/>
    </row>
    <row r="155" spans="1:7" ht="12.75">
      <c r="A155" s="64"/>
      <c r="B155" s="64"/>
      <c r="C155" s="25"/>
      <c r="D155" s="48"/>
      <c r="F155" s="37"/>
      <c r="G155" s="37"/>
    </row>
    <row r="156" spans="1:7" ht="12.75">
      <c r="A156" s="64"/>
      <c r="B156" s="64"/>
      <c r="C156" s="25"/>
      <c r="D156" s="48"/>
      <c r="F156" s="37"/>
      <c r="G156" s="37"/>
    </row>
    <row r="157" spans="1:7" ht="12.75">
      <c r="A157" s="64"/>
      <c r="B157" s="64"/>
      <c r="C157" s="25"/>
      <c r="D157" s="48"/>
      <c r="F157" s="37"/>
      <c r="G157" s="37"/>
    </row>
    <row r="158" spans="1:7" ht="12.75">
      <c r="A158" s="93"/>
      <c r="B158" s="93"/>
      <c r="C158" s="25"/>
      <c r="D158" s="46"/>
      <c r="F158" s="47"/>
      <c r="G158" s="37"/>
    </row>
    <row r="159" spans="1:7" ht="12.75">
      <c r="A159" s="93"/>
      <c r="B159" s="93"/>
      <c r="C159" s="25"/>
      <c r="D159" s="46"/>
      <c r="F159" s="47"/>
      <c r="G159" s="37"/>
    </row>
    <row r="160" spans="1:7" ht="12.75">
      <c r="A160" s="93"/>
      <c r="B160" s="93"/>
      <c r="C160" s="25"/>
      <c r="D160" s="48"/>
      <c r="F160" s="37"/>
      <c r="G160" s="37"/>
    </row>
    <row r="161" spans="1:7" ht="12.75">
      <c r="A161" s="93"/>
      <c r="B161" s="93"/>
      <c r="C161" s="25"/>
      <c r="D161" s="48"/>
      <c r="F161" s="37"/>
      <c r="G161" s="37"/>
    </row>
    <row r="162" spans="1:7" ht="12.75">
      <c r="A162" s="93"/>
      <c r="B162" s="93"/>
      <c r="C162" s="130"/>
      <c r="D162" s="84"/>
      <c r="F162" s="47"/>
      <c r="G162" s="37"/>
    </row>
    <row r="163" spans="1:7" ht="12.75">
      <c r="A163" s="93"/>
      <c r="B163" s="93"/>
      <c r="C163" s="130"/>
      <c r="D163" s="46"/>
      <c r="F163" s="47"/>
      <c r="G163" s="37"/>
    </row>
    <row r="164" spans="1:7" ht="12.75">
      <c r="A164" s="93"/>
      <c r="B164" s="93"/>
      <c r="C164" s="130"/>
      <c r="D164" s="46"/>
      <c r="F164" s="47"/>
      <c r="G164" s="37"/>
    </row>
    <row r="165" spans="1:7" ht="12.75">
      <c r="A165" s="91"/>
      <c r="B165" s="91"/>
      <c r="C165" s="27"/>
      <c r="D165" s="98"/>
      <c r="E165" s="98"/>
      <c r="F165" s="112"/>
      <c r="G165" s="112"/>
    </row>
    <row r="166" spans="1:7" ht="12.75">
      <c r="A166" s="93"/>
      <c r="B166" s="93"/>
      <c r="C166" s="25"/>
      <c r="D166" s="46"/>
      <c r="F166" s="47"/>
      <c r="G166" s="37"/>
    </row>
    <row r="167" spans="1:7" ht="12.75">
      <c r="A167" s="93"/>
      <c r="B167" s="93"/>
      <c r="C167" s="25"/>
      <c r="D167" s="46"/>
      <c r="F167" s="47"/>
      <c r="G167" s="37"/>
    </row>
    <row r="168" spans="1:7" ht="12.75">
      <c r="A168" s="64"/>
      <c r="B168" s="64"/>
      <c r="C168" s="55"/>
      <c r="D168" s="48"/>
      <c r="F168" s="37"/>
      <c r="G168" s="37"/>
    </row>
    <row r="169" spans="1:7" ht="12.75">
      <c r="A169" s="64"/>
      <c r="B169" s="64"/>
      <c r="C169" s="25"/>
      <c r="D169" s="48"/>
      <c r="F169" s="37"/>
      <c r="G169" s="37"/>
    </row>
    <row r="170" spans="1:7" ht="12.75">
      <c r="A170" s="64"/>
      <c r="B170" s="64"/>
      <c r="C170" s="25"/>
      <c r="D170" s="48"/>
      <c r="F170" s="37"/>
      <c r="G170" s="37"/>
    </row>
    <row r="171" spans="1:7" ht="12.75">
      <c r="A171" s="64"/>
      <c r="B171" s="64"/>
      <c r="C171" s="25"/>
      <c r="D171" s="48"/>
      <c r="F171" s="37"/>
      <c r="G171" s="37"/>
    </row>
    <row r="172" spans="1:7" ht="12.75">
      <c r="A172" s="64"/>
      <c r="B172" s="64"/>
      <c r="C172" s="25"/>
      <c r="D172" s="48"/>
      <c r="F172" s="37"/>
      <c r="G172" s="37"/>
    </row>
    <row r="173" spans="1:7" ht="12.75">
      <c r="A173" s="131"/>
      <c r="B173" s="131"/>
      <c r="C173" s="55"/>
      <c r="D173" s="132"/>
      <c r="E173" s="132"/>
      <c r="F173" s="133"/>
      <c r="G173" s="133"/>
    </row>
    <row r="174" spans="1:7" ht="12.75">
      <c r="A174" s="64"/>
      <c r="B174" s="64"/>
      <c r="C174" s="25"/>
      <c r="D174" s="48"/>
      <c r="F174" s="37"/>
      <c r="G174" s="37"/>
    </row>
    <row r="175" spans="1:7" ht="12.75">
      <c r="A175" s="91"/>
      <c r="B175" s="91"/>
      <c r="C175" s="27"/>
      <c r="D175" s="98"/>
      <c r="E175" s="98"/>
      <c r="F175" s="112"/>
      <c r="G175" s="112"/>
    </row>
    <row r="176" spans="1:7" ht="12.75">
      <c r="A176" s="93"/>
      <c r="B176" s="93"/>
      <c r="D176" s="46"/>
      <c r="F176" s="47"/>
      <c r="G176" s="41"/>
    </row>
    <row r="177" spans="1:7" ht="12.75">
      <c r="A177" s="113"/>
      <c r="B177" s="113"/>
      <c r="C177" s="28"/>
      <c r="D177" s="84"/>
      <c r="E177" s="84"/>
      <c r="F177" s="114"/>
      <c r="G177" s="114"/>
    </row>
    <row r="178" spans="1:7" ht="12.75">
      <c r="A178" s="64"/>
      <c r="B178" s="64"/>
      <c r="C178" s="55"/>
      <c r="D178" s="48"/>
      <c r="F178" s="37"/>
      <c r="G178" s="37"/>
    </row>
    <row r="179" spans="1:7" ht="12.75">
      <c r="A179" s="64"/>
      <c r="B179" s="64"/>
      <c r="C179" s="25"/>
      <c r="D179" s="48"/>
      <c r="F179" s="37"/>
      <c r="G179" s="37"/>
    </row>
    <row r="180" spans="1:7" ht="12.75">
      <c r="A180" s="93"/>
      <c r="B180" s="93"/>
      <c r="C180" s="25"/>
      <c r="D180" s="46"/>
      <c r="F180" s="47"/>
      <c r="G180" s="37"/>
    </row>
    <row r="181" spans="1:7" ht="12.75">
      <c r="A181" s="93"/>
      <c r="B181" s="93"/>
      <c r="C181" s="25"/>
      <c r="D181" s="46"/>
      <c r="F181" s="47"/>
      <c r="G181" s="37"/>
    </row>
    <row r="182" spans="1:7" ht="12.75">
      <c r="A182" s="93"/>
      <c r="B182" s="93"/>
      <c r="C182" s="55"/>
      <c r="D182" s="46"/>
      <c r="F182" s="47"/>
      <c r="G182" s="37"/>
    </row>
    <row r="183" spans="1:7" ht="12.75">
      <c r="A183" s="93"/>
      <c r="B183" s="93"/>
      <c r="C183" s="55"/>
      <c r="D183" s="48"/>
      <c r="F183" s="47"/>
      <c r="G183" s="134"/>
    </row>
    <row r="184" spans="1:7" ht="12.75">
      <c r="A184" s="93"/>
      <c r="B184" s="93"/>
      <c r="C184" s="25"/>
      <c r="D184" s="48"/>
      <c r="F184" s="47"/>
      <c r="G184" s="41"/>
    </row>
  </sheetData>
  <mergeCells count="1">
    <mergeCell ref="A1:E1"/>
  </mergeCells>
  <printOptions/>
  <pageMargins left="0.89" right="0.21" top="1.31" bottom="0.25" header="1" footer="0.18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57"/>
  <sheetViews>
    <sheetView workbookViewId="0" topLeftCell="A1">
      <selection activeCell="A1" sqref="A1:IV16384"/>
    </sheetView>
  </sheetViews>
  <sheetFormatPr defaultColWidth="9.140625" defaultRowHeight="12.75"/>
  <cols>
    <col min="1" max="1" width="11.00390625" style="201" customWidth="1"/>
    <col min="2" max="2" width="13.140625" style="319" customWidth="1"/>
    <col min="3" max="3" width="11.7109375" style="321" customWidth="1"/>
    <col min="4" max="4" width="35.8515625" style="207" customWidth="1"/>
    <col min="5" max="5" width="11.00390625" style="322" customWidth="1"/>
    <col min="6" max="6" width="14.28125" style="330" customWidth="1"/>
    <col min="7" max="16384" width="9.140625" style="314" customWidth="1"/>
  </cols>
  <sheetData>
    <row r="1" spans="1:7" s="207" customFormat="1" ht="13.5">
      <c r="A1" s="144"/>
      <c r="B1" s="331"/>
      <c r="C1" s="323"/>
      <c r="D1" s="323"/>
      <c r="E1" s="323"/>
      <c r="F1" s="332"/>
      <c r="G1" s="315"/>
    </row>
    <row r="2" spans="1:7" s="207" customFormat="1" ht="13.5">
      <c r="A2" s="144"/>
      <c r="B2" s="324"/>
      <c r="C2" s="59"/>
      <c r="D2" s="59"/>
      <c r="E2" s="217"/>
      <c r="F2" s="333"/>
      <c r="G2" s="315"/>
    </row>
    <row r="3" spans="1:6" s="318" customFormat="1" ht="12.75">
      <c r="A3" s="144"/>
      <c r="B3" s="325"/>
      <c r="C3" s="217"/>
      <c r="D3" s="59"/>
      <c r="E3" s="217"/>
      <c r="F3" s="333"/>
    </row>
    <row r="4" spans="1:6" s="207" customFormat="1" ht="12.75">
      <c r="A4" s="144"/>
      <c r="B4" s="324"/>
      <c r="C4" s="328"/>
      <c r="D4" s="59"/>
      <c r="E4" s="217"/>
      <c r="F4" s="333"/>
    </row>
    <row r="5" spans="1:6" s="207" customFormat="1" ht="12.75">
      <c r="A5" s="144"/>
      <c r="B5" s="324"/>
      <c r="C5" s="217"/>
      <c r="D5" s="59"/>
      <c r="E5" s="217"/>
      <c r="F5" s="333"/>
    </row>
    <row r="6" spans="1:6" s="207" customFormat="1" ht="12.75">
      <c r="A6" s="144"/>
      <c r="B6" s="324"/>
      <c r="C6" s="59"/>
      <c r="D6" s="217"/>
      <c r="E6" s="217"/>
      <c r="F6" s="333"/>
    </row>
    <row r="7" spans="1:6" s="207" customFormat="1" ht="12.75">
      <c r="A7" s="144"/>
      <c r="B7" s="324"/>
      <c r="C7" s="59"/>
      <c r="D7" s="59"/>
      <c r="E7" s="217"/>
      <c r="F7" s="333"/>
    </row>
    <row r="8" spans="1:6" s="207" customFormat="1" ht="12.75">
      <c r="A8" s="144"/>
      <c r="B8" s="324"/>
      <c r="C8" s="217"/>
      <c r="D8" s="59"/>
      <c r="E8" s="217"/>
      <c r="F8" s="333"/>
    </row>
    <row r="9" spans="1:6" s="207" customFormat="1" ht="12.75">
      <c r="A9" s="144"/>
      <c r="B9" s="324"/>
      <c r="C9" s="324"/>
      <c r="D9" s="324"/>
      <c r="E9" s="324"/>
      <c r="F9" s="333"/>
    </row>
    <row r="10" spans="1:7" s="207" customFormat="1" ht="12.75">
      <c r="A10" s="144"/>
      <c r="B10" s="325"/>
      <c r="C10" s="217"/>
      <c r="D10" s="59"/>
      <c r="E10" s="217"/>
      <c r="F10" s="333"/>
      <c r="G10" s="210"/>
    </row>
    <row r="11" spans="1:6" s="147" customFormat="1" ht="12.75">
      <c r="A11" s="144"/>
      <c r="B11" s="324"/>
      <c r="C11" s="217"/>
      <c r="D11" s="59"/>
      <c r="E11" s="217"/>
      <c r="F11" s="333"/>
    </row>
    <row r="12" spans="1:6" s="207" customFormat="1" ht="12.75">
      <c r="A12" s="144"/>
      <c r="B12" s="324"/>
      <c r="C12" s="59"/>
      <c r="D12" s="59"/>
      <c r="E12" s="217"/>
      <c r="F12" s="333"/>
    </row>
    <row r="13" spans="1:6" s="207" customFormat="1" ht="12.75">
      <c r="A13" s="144"/>
      <c r="B13" s="324"/>
      <c r="C13" s="59"/>
      <c r="D13" s="59"/>
      <c r="E13" s="217"/>
      <c r="F13" s="333"/>
    </row>
    <row r="14" spans="1:6" s="147" customFormat="1" ht="12.75">
      <c r="A14" s="144"/>
      <c r="B14" s="325"/>
      <c r="C14" s="217"/>
      <c r="D14" s="59"/>
      <c r="E14" s="217"/>
      <c r="F14" s="333"/>
    </row>
    <row r="15" spans="1:6" s="207" customFormat="1" ht="12.75">
      <c r="A15" s="144"/>
      <c r="B15" s="324"/>
      <c r="C15" s="59"/>
      <c r="D15" s="59"/>
      <c r="E15" s="217"/>
      <c r="F15" s="333"/>
    </row>
    <row r="16" spans="1:6" s="147" customFormat="1" ht="12.75">
      <c r="A16" s="144"/>
      <c r="B16" s="325"/>
      <c r="C16" s="59"/>
      <c r="D16" s="59"/>
      <c r="E16" s="217"/>
      <c r="F16" s="333"/>
    </row>
    <row r="17" spans="1:6" s="147" customFormat="1" ht="12" customHeight="1">
      <c r="A17" s="144"/>
      <c r="B17" s="325"/>
      <c r="C17" s="59"/>
      <c r="D17" s="59"/>
      <c r="E17" s="217"/>
      <c r="F17" s="333"/>
    </row>
    <row r="18" spans="1:6" s="147" customFormat="1" ht="12" customHeight="1">
      <c r="A18" s="144"/>
      <c r="B18" s="325"/>
      <c r="C18" s="217"/>
      <c r="D18" s="59"/>
      <c r="E18" s="217"/>
      <c r="F18" s="333"/>
    </row>
    <row r="19" spans="1:6" s="207" customFormat="1" ht="12.75">
      <c r="A19" s="144"/>
      <c r="B19" s="325"/>
      <c r="C19" s="217"/>
      <c r="D19" s="59"/>
      <c r="E19" s="217"/>
      <c r="F19" s="333"/>
    </row>
    <row r="20" spans="1:6" s="147" customFormat="1" ht="12.75">
      <c r="A20" s="144"/>
      <c r="B20" s="325"/>
      <c r="C20" s="217"/>
      <c r="D20" s="59"/>
      <c r="E20" s="217"/>
      <c r="F20" s="333"/>
    </row>
    <row r="21" spans="1:6" s="207" customFormat="1" ht="12.75">
      <c r="A21" s="144"/>
      <c r="B21" s="324"/>
      <c r="C21" s="217"/>
      <c r="D21" s="59"/>
      <c r="E21" s="217"/>
      <c r="F21" s="333"/>
    </row>
    <row r="22" spans="1:6" s="207" customFormat="1" ht="12.75">
      <c r="A22" s="144"/>
      <c r="B22" s="324"/>
      <c r="C22" s="217"/>
      <c r="D22" s="59"/>
      <c r="E22" s="217"/>
      <c r="F22" s="333"/>
    </row>
    <row r="23" spans="1:6" s="207" customFormat="1" ht="12.75">
      <c r="A23" s="144"/>
      <c r="B23" s="325"/>
      <c r="C23" s="217"/>
      <c r="D23" s="59"/>
      <c r="E23" s="217"/>
      <c r="F23" s="333"/>
    </row>
    <row r="24" spans="1:6" s="207" customFormat="1" ht="12.75">
      <c r="A24" s="144"/>
      <c r="B24" s="59"/>
      <c r="C24" s="59"/>
      <c r="D24" s="59"/>
      <c r="E24" s="217"/>
      <c r="F24" s="333"/>
    </row>
    <row r="25" spans="1:6" s="24" customFormat="1" ht="12.75">
      <c r="A25" s="144"/>
      <c r="B25" s="325"/>
      <c r="C25" s="217"/>
      <c r="D25" s="59"/>
      <c r="E25" s="217"/>
      <c r="F25" s="333"/>
    </row>
    <row r="26" spans="1:6" s="147" customFormat="1" ht="12.75">
      <c r="A26" s="144"/>
      <c r="B26" s="325"/>
      <c r="C26" s="217"/>
      <c r="D26" s="59"/>
      <c r="E26" s="217"/>
      <c r="F26" s="333"/>
    </row>
    <row r="27" spans="1:6" s="147" customFormat="1" ht="12.75">
      <c r="A27" s="144"/>
      <c r="B27" s="325"/>
      <c r="C27" s="217"/>
      <c r="D27" s="59"/>
      <c r="E27" s="217"/>
      <c r="F27" s="333"/>
    </row>
    <row r="28" spans="1:6" s="147" customFormat="1" ht="12.75">
      <c r="A28" s="144"/>
      <c r="B28" s="325"/>
      <c r="C28" s="326"/>
      <c r="D28" s="59"/>
      <c r="E28" s="217"/>
      <c r="F28" s="333"/>
    </row>
    <row r="29" spans="1:6" s="147" customFormat="1" ht="12.75">
      <c r="A29" s="144"/>
      <c r="B29" s="324"/>
      <c r="C29" s="217"/>
      <c r="D29" s="59"/>
      <c r="E29" s="217"/>
      <c r="F29" s="333"/>
    </row>
    <row r="30" spans="1:6" s="147" customFormat="1" ht="12.75">
      <c r="A30" s="144"/>
      <c r="B30" s="324"/>
      <c r="C30" s="217"/>
      <c r="D30" s="59"/>
      <c r="E30" s="217"/>
      <c r="F30" s="333"/>
    </row>
    <row r="31" spans="1:6" s="207" customFormat="1" ht="12.75">
      <c r="A31" s="144"/>
      <c r="B31" s="324"/>
      <c r="C31" s="59"/>
      <c r="D31" s="59"/>
      <c r="E31" s="217"/>
      <c r="F31" s="333"/>
    </row>
    <row r="32" spans="1:6" s="207" customFormat="1" ht="12.75">
      <c r="A32" s="144"/>
      <c r="B32" s="325"/>
      <c r="C32" s="217"/>
      <c r="D32" s="59"/>
      <c r="E32" s="217"/>
      <c r="F32" s="333"/>
    </row>
    <row r="33" spans="1:6" s="207" customFormat="1" ht="12.75">
      <c r="A33" s="144"/>
      <c r="B33" s="325"/>
      <c r="C33" s="326"/>
      <c r="D33" s="59"/>
      <c r="E33" s="217"/>
      <c r="F33" s="333"/>
    </row>
    <row r="34" spans="1:6" s="207" customFormat="1" ht="12.75">
      <c r="A34" s="144"/>
      <c r="B34" s="325"/>
      <c r="C34" s="326"/>
      <c r="D34" s="59"/>
      <c r="E34" s="217"/>
      <c r="F34" s="333"/>
    </row>
    <row r="35" spans="1:6" s="207" customFormat="1" ht="12.75">
      <c r="A35" s="144"/>
      <c r="B35" s="325"/>
      <c r="C35" s="217"/>
      <c r="D35" s="217"/>
      <c r="E35" s="217"/>
      <c r="F35" s="333"/>
    </row>
    <row r="36" spans="1:6" s="207" customFormat="1" ht="12.75">
      <c r="A36" s="144"/>
      <c r="B36" s="325"/>
      <c r="C36" s="217"/>
      <c r="D36" s="59"/>
      <c r="E36" s="217"/>
      <c r="F36" s="333"/>
    </row>
    <row r="37" spans="1:6" s="207" customFormat="1" ht="12.75">
      <c r="A37" s="144"/>
      <c r="B37" s="325"/>
      <c r="C37" s="217"/>
      <c r="D37" s="217"/>
      <c r="E37" s="217"/>
      <c r="F37" s="333"/>
    </row>
    <row r="38" spans="1:6" s="207" customFormat="1" ht="12.75">
      <c r="A38" s="144"/>
      <c r="B38" s="325"/>
      <c r="C38" s="217"/>
      <c r="D38" s="217"/>
      <c r="E38" s="217"/>
      <c r="F38" s="333"/>
    </row>
    <row r="39" spans="1:6" s="207" customFormat="1" ht="12.75">
      <c r="A39" s="144"/>
      <c r="B39" s="325"/>
      <c r="C39" s="217"/>
      <c r="D39" s="59"/>
      <c r="E39" s="217"/>
      <c r="F39" s="333"/>
    </row>
    <row r="40" spans="1:6" s="24" customFormat="1" ht="12.75">
      <c r="A40" s="144"/>
      <c r="B40" s="325"/>
      <c r="C40" s="217"/>
      <c r="D40" s="59"/>
      <c r="E40" s="217"/>
      <c r="F40" s="333"/>
    </row>
    <row r="41" spans="1:6" ht="12.75">
      <c r="A41" s="144"/>
      <c r="B41" s="325"/>
      <c r="C41" s="217"/>
      <c r="D41" s="59"/>
      <c r="E41" s="217"/>
      <c r="F41" s="333"/>
    </row>
    <row r="42" spans="1:6" s="207" customFormat="1" ht="12.75">
      <c r="A42" s="144"/>
      <c r="B42" s="325"/>
      <c r="C42" s="217"/>
      <c r="D42" s="59"/>
      <c r="E42" s="217"/>
      <c r="F42" s="333"/>
    </row>
    <row r="43" spans="1:6" s="207" customFormat="1" ht="12.75">
      <c r="A43" s="144"/>
      <c r="B43" s="324"/>
      <c r="C43" s="327"/>
      <c r="D43" s="59"/>
      <c r="E43" s="217"/>
      <c r="F43" s="333"/>
    </row>
    <row r="44" spans="1:6" s="147" customFormat="1" ht="12" customHeight="1">
      <c r="A44" s="144"/>
      <c r="B44" s="325"/>
      <c r="C44" s="217"/>
      <c r="D44" s="59"/>
      <c r="E44" s="217"/>
      <c r="F44" s="333"/>
    </row>
    <row r="45" spans="1:6" s="147" customFormat="1" ht="12.75">
      <c r="A45" s="144"/>
      <c r="B45" s="325"/>
      <c r="C45" s="217"/>
      <c r="D45" s="59"/>
      <c r="E45" s="217"/>
      <c r="F45" s="333"/>
    </row>
    <row r="46" spans="1:6" s="207" customFormat="1" ht="12.75">
      <c r="A46" s="144"/>
      <c r="B46" s="325"/>
      <c r="C46" s="217"/>
      <c r="D46" s="59"/>
      <c r="E46" s="217"/>
      <c r="F46" s="333"/>
    </row>
    <row r="47" spans="1:6" s="147" customFormat="1" ht="12.75">
      <c r="A47" s="144"/>
      <c r="B47" s="325"/>
      <c r="C47" s="217"/>
      <c r="D47" s="59"/>
      <c r="E47" s="217"/>
      <c r="F47" s="333"/>
    </row>
    <row r="48" spans="1:6" s="24" customFormat="1" ht="12.75">
      <c r="A48" s="144"/>
      <c r="B48" s="325"/>
      <c r="C48" s="217"/>
      <c r="D48" s="59"/>
      <c r="E48" s="217"/>
      <c r="F48" s="333"/>
    </row>
    <row r="49" spans="1:6" s="207" customFormat="1" ht="12.75">
      <c r="A49" s="144"/>
      <c r="B49" s="325"/>
      <c r="C49" s="217"/>
      <c r="D49" s="59"/>
      <c r="E49" s="217"/>
      <c r="F49" s="333"/>
    </row>
    <row r="50" spans="1:6" s="207" customFormat="1" ht="12.75">
      <c r="A50" s="144"/>
      <c r="B50" s="324"/>
      <c r="C50" s="59"/>
      <c r="D50" s="59"/>
      <c r="E50" s="217"/>
      <c r="F50" s="333"/>
    </row>
    <row r="51" spans="1:6" ht="12.75">
      <c r="A51" s="144"/>
      <c r="B51" s="325"/>
      <c r="C51" s="326"/>
      <c r="D51" s="59"/>
      <c r="E51" s="217"/>
      <c r="F51" s="334"/>
    </row>
    <row r="52" spans="1:6" s="147" customFormat="1" ht="12.75">
      <c r="A52" s="144"/>
      <c r="B52" s="324"/>
      <c r="C52" s="59"/>
      <c r="D52" s="59"/>
      <c r="E52" s="217"/>
      <c r="F52" s="333"/>
    </row>
    <row r="53" spans="1:6" s="147" customFormat="1" ht="12.75">
      <c r="A53" s="144"/>
      <c r="B53" s="325"/>
      <c r="C53" s="326"/>
      <c r="D53" s="59"/>
      <c r="E53" s="217"/>
      <c r="F53" s="333"/>
    </row>
    <row r="54" spans="1:6" s="207" customFormat="1" ht="12.75">
      <c r="A54" s="144"/>
      <c r="B54" s="325"/>
      <c r="C54" s="326"/>
      <c r="D54" s="59"/>
      <c r="E54" s="217"/>
      <c r="F54" s="333"/>
    </row>
    <row r="55" spans="1:6" ht="12.75">
      <c r="A55" s="144"/>
      <c r="B55" s="325"/>
      <c r="C55" s="326"/>
      <c r="D55" s="59"/>
      <c r="E55" s="217"/>
      <c r="F55" s="334"/>
    </row>
    <row r="56" spans="1:6" ht="12.75">
      <c r="A56" s="144"/>
      <c r="B56" s="325"/>
      <c r="C56" s="326"/>
      <c r="D56" s="59"/>
      <c r="E56" s="217"/>
      <c r="F56" s="333"/>
    </row>
    <row r="57" spans="1:6" ht="12.75">
      <c r="A57" s="144"/>
      <c r="B57" s="325"/>
      <c r="C57" s="326"/>
      <c r="D57" s="59"/>
      <c r="E57" s="217"/>
      <c r="F57" s="334"/>
    </row>
    <row r="58" spans="1:6" ht="12.75">
      <c r="A58" s="144"/>
      <c r="B58" s="325"/>
      <c r="C58" s="326"/>
      <c r="D58" s="59"/>
      <c r="E58" s="217"/>
      <c r="F58" s="333"/>
    </row>
    <row r="59" spans="1:6" ht="12.75">
      <c r="A59" s="144"/>
      <c r="B59" s="325"/>
      <c r="C59" s="217"/>
      <c r="D59" s="59"/>
      <c r="E59" s="217"/>
      <c r="F59" s="333"/>
    </row>
    <row r="60" spans="1:6" ht="12.75">
      <c r="A60" s="144"/>
      <c r="B60" s="325"/>
      <c r="C60" s="217"/>
      <c r="D60" s="217"/>
      <c r="E60" s="217"/>
      <c r="F60" s="333"/>
    </row>
    <row r="61" spans="1:6" ht="12.75">
      <c r="A61" s="144"/>
      <c r="B61" s="325"/>
      <c r="C61" s="217"/>
      <c r="D61" s="59"/>
      <c r="E61" s="217"/>
      <c r="F61" s="333"/>
    </row>
    <row r="62" spans="1:6" ht="12.75">
      <c r="A62" s="144"/>
      <c r="B62" s="325"/>
      <c r="C62" s="217"/>
      <c r="D62" s="59"/>
      <c r="E62" s="217"/>
      <c r="F62" s="333"/>
    </row>
    <row r="63" spans="1:6" ht="13.5">
      <c r="A63" s="144"/>
      <c r="B63" s="331"/>
      <c r="C63" s="323"/>
      <c r="D63" s="323"/>
      <c r="E63" s="323"/>
      <c r="F63" s="332"/>
    </row>
    <row r="64" spans="1:6" ht="12.75">
      <c r="A64" s="144"/>
      <c r="B64" s="144"/>
      <c r="C64" s="317"/>
      <c r="D64" s="316"/>
      <c r="E64" s="317"/>
      <c r="F64" s="335"/>
    </row>
    <row r="65" spans="1:6" ht="12.75">
      <c r="A65" s="144"/>
      <c r="B65" s="110"/>
      <c r="C65" s="149"/>
      <c r="D65" s="111"/>
      <c r="E65" s="216"/>
      <c r="F65" s="335"/>
    </row>
    <row r="66" spans="1:6" ht="12.75">
      <c r="A66" s="144"/>
      <c r="B66" s="110"/>
      <c r="C66" s="149"/>
      <c r="D66" s="111"/>
      <c r="E66" s="216"/>
      <c r="F66" s="335"/>
    </row>
    <row r="67" spans="1:6" ht="12.75">
      <c r="A67" s="144"/>
      <c r="B67" s="110"/>
      <c r="C67" s="149"/>
      <c r="D67" s="111"/>
      <c r="E67" s="216"/>
      <c r="F67" s="335"/>
    </row>
    <row r="68" spans="3:6" ht="12.75">
      <c r="C68" s="202"/>
      <c r="D68" s="147"/>
      <c r="E68" s="320"/>
      <c r="F68" s="329"/>
    </row>
    <row r="69" spans="3:6" ht="12.75">
      <c r="C69" s="202"/>
      <c r="D69" s="147"/>
      <c r="E69" s="320"/>
      <c r="F69" s="329"/>
    </row>
    <row r="70" spans="3:6" ht="12.75">
      <c r="C70" s="202"/>
      <c r="D70" s="147"/>
      <c r="E70" s="320"/>
      <c r="F70" s="329"/>
    </row>
    <row r="71" spans="3:6" ht="12.75">
      <c r="C71" s="202"/>
      <c r="D71" s="147"/>
      <c r="E71" s="320"/>
      <c r="F71" s="329"/>
    </row>
    <row r="72" spans="3:6" ht="12.75">
      <c r="C72" s="202"/>
      <c r="D72" s="147"/>
      <c r="E72" s="320"/>
      <c r="F72" s="329"/>
    </row>
    <row r="73" spans="3:6" ht="12.75">
      <c r="C73" s="202"/>
      <c r="D73" s="147"/>
      <c r="E73" s="320"/>
      <c r="F73" s="329"/>
    </row>
    <row r="74" spans="3:6" ht="12.75">
      <c r="C74" s="202"/>
      <c r="D74" s="147"/>
      <c r="E74" s="320"/>
      <c r="F74" s="329"/>
    </row>
    <row r="75" spans="3:6" ht="12.75">
      <c r="C75" s="202"/>
      <c r="D75" s="147"/>
      <c r="E75" s="320"/>
      <c r="F75" s="329"/>
    </row>
    <row r="76" spans="3:6" ht="12.75">
      <c r="C76" s="202"/>
      <c r="D76" s="147"/>
      <c r="E76" s="320"/>
      <c r="F76" s="329"/>
    </row>
    <row r="77" spans="3:6" ht="12.75">
      <c r="C77" s="202"/>
      <c r="D77" s="147"/>
      <c r="E77" s="320"/>
      <c r="F77" s="329"/>
    </row>
    <row r="78" spans="3:6" ht="12.75">
      <c r="C78" s="202"/>
      <c r="D78" s="147"/>
      <c r="E78" s="320"/>
      <c r="F78" s="329"/>
    </row>
    <row r="79" spans="3:6" ht="12.75">
      <c r="C79" s="202"/>
      <c r="D79" s="147"/>
      <c r="E79" s="320"/>
      <c r="F79" s="329"/>
    </row>
    <row r="80" spans="3:6" ht="12.75">
      <c r="C80" s="202"/>
      <c r="D80" s="147"/>
      <c r="E80" s="320"/>
      <c r="F80" s="329"/>
    </row>
    <row r="81" spans="3:6" ht="12.75">
      <c r="C81" s="202"/>
      <c r="D81" s="147"/>
      <c r="E81" s="320"/>
      <c r="F81" s="329"/>
    </row>
    <row r="82" spans="3:6" ht="12.75">
      <c r="C82" s="202"/>
      <c r="D82" s="147"/>
      <c r="E82" s="320"/>
      <c r="F82" s="329"/>
    </row>
    <row r="83" spans="3:6" ht="12.75">
      <c r="C83" s="202"/>
      <c r="D83" s="147"/>
      <c r="E83" s="320"/>
      <c r="F83" s="329"/>
    </row>
    <row r="84" spans="3:6" ht="12.75">
      <c r="C84" s="202"/>
      <c r="D84" s="147"/>
      <c r="E84" s="320"/>
      <c r="F84" s="329"/>
    </row>
    <row r="85" spans="3:6" ht="12.75">
      <c r="C85" s="202"/>
      <c r="D85" s="147"/>
      <c r="E85" s="320"/>
      <c r="F85" s="329"/>
    </row>
    <row r="86" spans="3:6" ht="12.75">
      <c r="C86" s="202"/>
      <c r="D86" s="147"/>
      <c r="E86" s="320"/>
      <c r="F86" s="329"/>
    </row>
    <row r="87" spans="3:6" ht="12.75">
      <c r="C87" s="202"/>
      <c r="D87" s="147"/>
      <c r="E87" s="320"/>
      <c r="F87" s="329"/>
    </row>
    <row r="88" spans="3:6" ht="12.75">
      <c r="C88" s="202"/>
      <c r="D88" s="147"/>
      <c r="E88" s="320"/>
      <c r="F88" s="329"/>
    </row>
    <row r="89" spans="3:6" ht="12.75">
      <c r="C89" s="202"/>
      <c r="D89" s="147"/>
      <c r="E89" s="320"/>
      <c r="F89" s="329"/>
    </row>
    <row r="90" spans="3:6" ht="12.75">
      <c r="C90" s="202"/>
      <c r="D90" s="147"/>
      <c r="E90" s="320"/>
      <c r="F90" s="329"/>
    </row>
    <row r="91" spans="3:6" ht="12.75">
      <c r="C91" s="202"/>
      <c r="D91" s="147"/>
      <c r="E91" s="320"/>
      <c r="F91" s="329"/>
    </row>
    <row r="92" spans="3:6" ht="12.75">
      <c r="C92" s="202"/>
      <c r="D92" s="147"/>
      <c r="E92" s="320"/>
      <c r="F92" s="329"/>
    </row>
    <row r="93" spans="3:6" ht="12.75">
      <c r="C93" s="202"/>
      <c r="D93" s="147"/>
      <c r="E93" s="320"/>
      <c r="F93" s="329"/>
    </row>
    <row r="94" spans="3:6" ht="12.75">
      <c r="C94" s="202"/>
      <c r="D94" s="147"/>
      <c r="E94" s="320"/>
      <c r="F94" s="329"/>
    </row>
    <row r="95" spans="3:6" ht="12.75">
      <c r="C95" s="202"/>
      <c r="D95" s="147"/>
      <c r="E95" s="320"/>
      <c r="F95" s="329"/>
    </row>
    <row r="96" spans="3:6" ht="12.75">
      <c r="C96" s="202"/>
      <c r="D96" s="147"/>
      <c r="E96" s="320"/>
      <c r="F96" s="329"/>
    </row>
    <row r="97" spans="3:6" ht="12.75">
      <c r="C97" s="202"/>
      <c r="D97" s="147"/>
      <c r="E97" s="320"/>
      <c r="F97" s="329"/>
    </row>
    <row r="98" spans="3:6" ht="12.75">
      <c r="C98" s="202"/>
      <c r="D98" s="147"/>
      <c r="E98" s="320"/>
      <c r="F98" s="329"/>
    </row>
    <row r="99" spans="4:6" ht="12.75">
      <c r="D99" s="147"/>
      <c r="E99" s="320"/>
      <c r="F99" s="329"/>
    </row>
    <row r="100" spans="4:6" ht="12.75">
      <c r="D100" s="147"/>
      <c r="E100" s="320"/>
      <c r="F100" s="329"/>
    </row>
    <row r="101" spans="4:6" ht="12.75">
      <c r="D101" s="147"/>
      <c r="E101" s="320"/>
      <c r="F101" s="329"/>
    </row>
    <row r="102" spans="4:6" ht="12.75">
      <c r="D102" s="147"/>
      <c r="E102" s="320"/>
      <c r="F102" s="329"/>
    </row>
    <row r="103" spans="4:6" ht="12.75">
      <c r="D103" s="147"/>
      <c r="E103" s="320"/>
      <c r="F103" s="329"/>
    </row>
    <row r="104" spans="4:6" ht="12.75">
      <c r="D104" s="147"/>
      <c r="E104" s="320"/>
      <c r="F104" s="329"/>
    </row>
    <row r="105" spans="4:6" ht="12.75">
      <c r="D105" s="147"/>
      <c r="E105" s="320"/>
      <c r="F105" s="329"/>
    </row>
    <row r="106" spans="4:6" ht="12.75">
      <c r="D106" s="147"/>
      <c r="E106" s="320"/>
      <c r="F106" s="329"/>
    </row>
    <row r="107" spans="4:6" ht="12.75">
      <c r="D107" s="147"/>
      <c r="E107" s="320"/>
      <c r="F107" s="329"/>
    </row>
    <row r="108" spans="4:6" ht="12.75">
      <c r="D108" s="147"/>
      <c r="E108" s="320"/>
      <c r="F108" s="329"/>
    </row>
    <row r="109" spans="4:6" ht="12.75">
      <c r="D109" s="147"/>
      <c r="E109" s="320"/>
      <c r="F109" s="329"/>
    </row>
    <row r="110" spans="4:6" ht="12.75">
      <c r="D110" s="147"/>
      <c r="E110" s="320"/>
      <c r="F110" s="329"/>
    </row>
    <row r="111" spans="4:6" ht="12.75">
      <c r="D111" s="147"/>
      <c r="E111" s="320"/>
      <c r="F111" s="329"/>
    </row>
    <row r="112" spans="4:6" ht="12.75">
      <c r="D112" s="147"/>
      <c r="E112" s="320"/>
      <c r="F112" s="329"/>
    </row>
    <row r="113" spans="4:6" ht="12.75">
      <c r="D113" s="147"/>
      <c r="E113" s="320"/>
      <c r="F113" s="329"/>
    </row>
    <row r="114" spans="4:6" ht="12.75">
      <c r="D114" s="147"/>
      <c r="E114" s="320"/>
      <c r="F114" s="329"/>
    </row>
    <row r="115" spans="4:6" ht="12.75">
      <c r="D115" s="147"/>
      <c r="E115" s="320"/>
      <c r="F115" s="329"/>
    </row>
    <row r="116" spans="4:6" ht="12.75">
      <c r="D116" s="147"/>
      <c r="E116" s="320"/>
      <c r="F116" s="329"/>
    </row>
    <row r="117" spans="4:6" ht="12.75">
      <c r="D117" s="147"/>
      <c r="E117" s="320"/>
      <c r="F117" s="329"/>
    </row>
    <row r="118" spans="4:6" ht="12.75">
      <c r="D118" s="147"/>
      <c r="E118" s="320"/>
      <c r="F118" s="329"/>
    </row>
    <row r="119" spans="4:6" ht="12.75">
      <c r="D119" s="147"/>
      <c r="E119" s="320"/>
      <c r="F119" s="329"/>
    </row>
    <row r="120" spans="4:6" ht="12.75">
      <c r="D120" s="147"/>
      <c r="E120" s="320"/>
      <c r="F120" s="329"/>
    </row>
    <row r="121" spans="4:6" ht="12.75">
      <c r="D121" s="147"/>
      <c r="E121" s="320"/>
      <c r="F121" s="329"/>
    </row>
    <row r="122" spans="4:6" ht="12.75">
      <c r="D122" s="147"/>
      <c r="E122" s="320"/>
      <c r="F122" s="329"/>
    </row>
    <row r="123" spans="4:6" ht="12.75">
      <c r="D123" s="147"/>
      <c r="E123" s="320"/>
      <c r="F123" s="329"/>
    </row>
    <row r="124" spans="4:6" ht="12.75">
      <c r="D124" s="147"/>
      <c r="E124" s="320"/>
      <c r="F124" s="329"/>
    </row>
    <row r="125" spans="4:6" ht="12.75">
      <c r="D125" s="147"/>
      <c r="E125" s="320"/>
      <c r="F125" s="329"/>
    </row>
    <row r="126" spans="4:6" ht="12.75">
      <c r="D126" s="147"/>
      <c r="E126" s="320"/>
      <c r="F126" s="329"/>
    </row>
    <row r="127" spans="4:6" ht="12.75">
      <c r="D127" s="147"/>
      <c r="E127" s="320"/>
      <c r="F127" s="329"/>
    </row>
    <row r="128" spans="4:6" ht="12.75">
      <c r="D128" s="147"/>
      <c r="E128" s="320"/>
      <c r="F128" s="329"/>
    </row>
    <row r="129" spans="4:6" ht="12.75">
      <c r="D129" s="147"/>
      <c r="E129" s="320"/>
      <c r="F129" s="329"/>
    </row>
    <row r="130" spans="4:6" ht="12.75">
      <c r="D130" s="147"/>
      <c r="E130" s="320"/>
      <c r="F130" s="329"/>
    </row>
    <row r="131" spans="4:6" ht="12.75">
      <c r="D131" s="147"/>
      <c r="E131" s="320"/>
      <c r="F131" s="329"/>
    </row>
    <row r="132" spans="4:6" ht="12.75">
      <c r="D132" s="147"/>
      <c r="E132" s="320"/>
      <c r="F132" s="329"/>
    </row>
    <row r="133" spans="4:6" ht="12.75">
      <c r="D133" s="147"/>
      <c r="E133" s="320"/>
      <c r="F133" s="329"/>
    </row>
    <row r="134" spans="4:6" ht="12.75">
      <c r="D134" s="147"/>
      <c r="E134" s="320"/>
      <c r="F134" s="329"/>
    </row>
    <row r="135" spans="4:6" ht="12.75">
      <c r="D135" s="147"/>
      <c r="E135" s="320"/>
      <c r="F135" s="329"/>
    </row>
    <row r="136" spans="4:6" ht="12.75">
      <c r="D136" s="147"/>
      <c r="E136" s="320"/>
      <c r="F136" s="329"/>
    </row>
    <row r="137" spans="4:6" ht="12.75">
      <c r="D137" s="147"/>
      <c r="E137" s="320"/>
      <c r="F137" s="329"/>
    </row>
    <row r="138" spans="4:6" ht="12.75">
      <c r="D138" s="147"/>
      <c r="E138" s="320"/>
      <c r="F138" s="329"/>
    </row>
    <row r="139" spans="4:6" ht="12.75">
      <c r="D139" s="147"/>
      <c r="E139" s="320"/>
      <c r="F139" s="329"/>
    </row>
    <row r="140" spans="4:6" ht="12.75">
      <c r="D140" s="147"/>
      <c r="E140" s="320"/>
      <c r="F140" s="329"/>
    </row>
    <row r="141" spans="4:6" ht="12.75">
      <c r="D141" s="147"/>
      <c r="E141" s="320"/>
      <c r="F141" s="329"/>
    </row>
    <row r="142" spans="4:6" ht="12.75">
      <c r="D142" s="147"/>
      <c r="E142" s="320"/>
      <c r="F142" s="329"/>
    </row>
    <row r="143" spans="4:6" ht="12.75">
      <c r="D143" s="147"/>
      <c r="E143" s="320"/>
      <c r="F143" s="329"/>
    </row>
    <row r="144" spans="4:6" ht="12.75">
      <c r="D144" s="147"/>
      <c r="E144" s="320"/>
      <c r="F144" s="329"/>
    </row>
    <row r="145" spans="4:6" ht="12.75">
      <c r="D145" s="147"/>
      <c r="E145" s="320"/>
      <c r="F145" s="329"/>
    </row>
    <row r="146" spans="4:6" ht="12.75">
      <c r="D146" s="147"/>
      <c r="E146" s="320"/>
      <c r="F146" s="329"/>
    </row>
    <row r="147" spans="4:6" ht="12.75">
      <c r="D147" s="147"/>
      <c r="E147" s="320"/>
      <c r="F147" s="329"/>
    </row>
    <row r="148" spans="4:6" ht="12.75">
      <c r="D148" s="147"/>
      <c r="E148" s="320"/>
      <c r="F148" s="329"/>
    </row>
    <row r="149" spans="4:6" ht="12.75">
      <c r="D149" s="147"/>
      <c r="E149" s="320"/>
      <c r="F149" s="329"/>
    </row>
    <row r="150" spans="4:6" ht="12.75">
      <c r="D150" s="147"/>
      <c r="E150" s="320"/>
      <c r="F150" s="329"/>
    </row>
    <row r="151" spans="4:6" ht="12.75">
      <c r="D151" s="147"/>
      <c r="E151" s="320"/>
      <c r="F151" s="329"/>
    </row>
    <row r="152" spans="4:6" ht="12.75">
      <c r="D152" s="147"/>
      <c r="E152" s="320"/>
      <c r="F152" s="329"/>
    </row>
    <row r="153" spans="4:6" ht="12.75">
      <c r="D153" s="147"/>
      <c r="E153" s="320"/>
      <c r="F153" s="329"/>
    </row>
    <row r="154" spans="4:6" ht="12.75">
      <c r="D154" s="147"/>
      <c r="E154" s="320"/>
      <c r="F154" s="329"/>
    </row>
    <row r="155" spans="4:6" ht="12.75">
      <c r="D155" s="147"/>
      <c r="E155" s="320"/>
      <c r="F155" s="329"/>
    </row>
    <row r="156" spans="4:6" ht="12.75">
      <c r="D156" s="147"/>
      <c r="E156" s="320"/>
      <c r="F156" s="329"/>
    </row>
    <row r="157" spans="4:6" ht="12.75">
      <c r="D157" s="147"/>
      <c r="E157" s="320"/>
      <c r="F157" s="329"/>
    </row>
    <row r="158" spans="4:6" ht="12.75">
      <c r="D158" s="147"/>
      <c r="E158" s="320"/>
      <c r="F158" s="329"/>
    </row>
    <row r="159" spans="4:6" ht="12.75">
      <c r="D159" s="147"/>
      <c r="E159" s="320"/>
      <c r="F159" s="329"/>
    </row>
    <row r="160" spans="4:6" ht="12.75">
      <c r="D160" s="147"/>
      <c r="E160" s="320"/>
      <c r="F160" s="329"/>
    </row>
    <row r="161" spans="4:6" ht="12.75">
      <c r="D161" s="147"/>
      <c r="E161" s="320"/>
      <c r="F161" s="329"/>
    </row>
    <row r="162" spans="4:6" ht="12.75">
      <c r="D162" s="147"/>
      <c r="E162" s="320"/>
      <c r="F162" s="329"/>
    </row>
    <row r="163" spans="4:6" ht="12.75">
      <c r="D163" s="147"/>
      <c r="E163" s="320"/>
      <c r="F163" s="329"/>
    </row>
    <row r="164" spans="4:6" ht="12.75">
      <c r="D164" s="147"/>
      <c r="E164" s="320"/>
      <c r="F164" s="329"/>
    </row>
    <row r="165" spans="4:6" ht="12.75">
      <c r="D165" s="147"/>
      <c r="E165" s="320"/>
      <c r="F165" s="329"/>
    </row>
    <row r="166" spans="4:6" ht="12.75">
      <c r="D166" s="147"/>
      <c r="E166" s="320"/>
      <c r="F166" s="329"/>
    </row>
    <row r="167" spans="4:6" ht="12.75">
      <c r="D167" s="147"/>
      <c r="E167" s="320"/>
      <c r="F167" s="329"/>
    </row>
    <row r="168" spans="4:6" ht="12.75">
      <c r="D168" s="147"/>
      <c r="E168" s="320"/>
      <c r="F168" s="329"/>
    </row>
    <row r="169" spans="4:6" ht="12.75">
      <c r="D169" s="147"/>
      <c r="E169" s="320"/>
      <c r="F169" s="329"/>
    </row>
    <row r="170" spans="4:6" ht="12.75">
      <c r="D170" s="147"/>
      <c r="E170" s="320"/>
      <c r="F170" s="329"/>
    </row>
    <row r="171" spans="4:6" ht="12.75">
      <c r="D171" s="147"/>
      <c r="E171" s="320"/>
      <c r="F171" s="329"/>
    </row>
    <row r="172" spans="4:6" ht="12.75">
      <c r="D172" s="147"/>
      <c r="E172" s="320"/>
      <c r="F172" s="329"/>
    </row>
    <row r="173" spans="4:6" ht="12.75">
      <c r="D173" s="147"/>
      <c r="E173" s="320"/>
      <c r="F173" s="329"/>
    </row>
    <row r="174" spans="4:6" ht="12.75">
      <c r="D174" s="147"/>
      <c r="E174" s="320"/>
      <c r="F174" s="329"/>
    </row>
    <row r="175" spans="4:6" ht="12.75">
      <c r="D175" s="147"/>
      <c r="E175" s="320"/>
      <c r="F175" s="329"/>
    </row>
    <row r="176" spans="4:6" ht="12.75">
      <c r="D176" s="147"/>
      <c r="E176" s="320"/>
      <c r="F176" s="329"/>
    </row>
    <row r="177" spans="4:6" ht="12.75">
      <c r="D177" s="147"/>
      <c r="E177" s="320"/>
      <c r="F177" s="329"/>
    </row>
    <row r="178" spans="4:6" ht="12.75">
      <c r="D178" s="147"/>
      <c r="E178" s="320"/>
      <c r="F178" s="329"/>
    </row>
    <row r="179" spans="4:6" ht="12.75">
      <c r="D179" s="147"/>
      <c r="E179" s="320"/>
      <c r="F179" s="329"/>
    </row>
    <row r="180" spans="4:6" ht="12.75">
      <c r="D180" s="147"/>
      <c r="E180" s="320"/>
      <c r="F180" s="329"/>
    </row>
    <row r="181" spans="4:6" ht="12.75">
      <c r="D181" s="147"/>
      <c r="E181" s="320"/>
      <c r="F181" s="329"/>
    </row>
    <row r="182" spans="4:6" ht="12.75">
      <c r="D182" s="147"/>
      <c r="E182" s="320"/>
      <c r="F182" s="329"/>
    </row>
    <row r="183" spans="4:6" ht="12.75">
      <c r="D183" s="147"/>
      <c r="E183" s="320"/>
      <c r="F183" s="329"/>
    </row>
    <row r="184" spans="4:6" ht="12.75">
      <c r="D184" s="147"/>
      <c r="E184" s="320"/>
      <c r="F184" s="329"/>
    </row>
    <row r="185" spans="4:6" ht="12.75">
      <c r="D185" s="147"/>
      <c r="E185" s="320"/>
      <c r="F185" s="329"/>
    </row>
    <row r="186" spans="4:6" ht="12.75">
      <c r="D186" s="147"/>
      <c r="E186" s="320"/>
      <c r="F186" s="329"/>
    </row>
    <row r="187" spans="4:6" ht="12.75">
      <c r="D187" s="147"/>
      <c r="E187" s="320"/>
      <c r="F187" s="329"/>
    </row>
    <row r="188" spans="4:6" ht="12.75">
      <c r="D188" s="147"/>
      <c r="E188" s="320"/>
      <c r="F188" s="329"/>
    </row>
    <row r="189" spans="4:6" ht="12.75">
      <c r="D189" s="147"/>
      <c r="E189" s="320"/>
      <c r="F189" s="329"/>
    </row>
    <row r="190" spans="4:6" ht="12.75">
      <c r="D190" s="147"/>
      <c r="E190" s="320"/>
      <c r="F190" s="329"/>
    </row>
    <row r="191" spans="4:6" ht="12.75">
      <c r="D191" s="147"/>
      <c r="E191" s="320"/>
      <c r="F191" s="329"/>
    </row>
    <row r="192" spans="4:6" ht="12.75">
      <c r="D192" s="147"/>
      <c r="E192" s="320"/>
      <c r="F192" s="329"/>
    </row>
    <row r="193" spans="4:6" ht="12.75">
      <c r="D193" s="147"/>
      <c r="E193" s="320"/>
      <c r="F193" s="329"/>
    </row>
    <row r="194" spans="4:6" ht="12.75">
      <c r="D194" s="147"/>
      <c r="E194" s="320"/>
      <c r="F194" s="329"/>
    </row>
    <row r="195" spans="4:6" ht="12.75">
      <c r="D195" s="147"/>
      <c r="E195" s="320"/>
      <c r="F195" s="329"/>
    </row>
    <row r="196" spans="4:6" ht="12.75">
      <c r="D196" s="147"/>
      <c r="E196" s="320"/>
      <c r="F196" s="329"/>
    </row>
    <row r="197" spans="4:6" ht="12.75">
      <c r="D197" s="147"/>
      <c r="E197" s="320"/>
      <c r="F197" s="329"/>
    </row>
    <row r="198" spans="4:6" ht="12.75">
      <c r="D198" s="147"/>
      <c r="E198" s="320"/>
      <c r="F198" s="329"/>
    </row>
    <row r="199" spans="4:6" ht="12.75">
      <c r="D199" s="147"/>
      <c r="E199" s="320"/>
      <c r="F199" s="329"/>
    </row>
    <row r="200" spans="4:6" ht="12.75">
      <c r="D200" s="147"/>
      <c r="E200" s="320"/>
      <c r="F200" s="329"/>
    </row>
    <row r="201" spans="4:6" ht="12.75">
      <c r="D201" s="147"/>
      <c r="E201" s="320"/>
      <c r="F201" s="329"/>
    </row>
    <row r="202" spans="4:6" ht="12.75">
      <c r="D202" s="147"/>
      <c r="E202" s="320"/>
      <c r="F202" s="329"/>
    </row>
    <row r="203" spans="4:6" ht="12.75">
      <c r="D203" s="147"/>
      <c r="E203" s="320"/>
      <c r="F203" s="329"/>
    </row>
    <row r="204" spans="4:6" ht="12.75">
      <c r="D204" s="147"/>
      <c r="E204" s="320"/>
      <c r="F204" s="329"/>
    </row>
    <row r="205" spans="4:6" ht="12.75">
      <c r="D205" s="147"/>
      <c r="E205" s="320"/>
      <c r="F205" s="329"/>
    </row>
    <row r="206" spans="4:6" ht="12.75">
      <c r="D206" s="147"/>
      <c r="E206" s="320"/>
      <c r="F206" s="329"/>
    </row>
    <row r="207" spans="4:6" ht="12.75">
      <c r="D207" s="147"/>
      <c r="E207" s="320"/>
      <c r="F207" s="329"/>
    </row>
    <row r="208" spans="4:6" ht="12.75">
      <c r="D208" s="147"/>
      <c r="E208" s="320"/>
      <c r="F208" s="329"/>
    </row>
    <row r="209" spans="4:6" ht="12.75">
      <c r="D209" s="147"/>
      <c r="E209" s="320"/>
      <c r="F209" s="329"/>
    </row>
    <row r="210" spans="4:6" ht="12.75">
      <c r="D210" s="147"/>
      <c r="E210" s="320"/>
      <c r="F210" s="329"/>
    </row>
    <row r="211" spans="4:6" ht="12.75">
      <c r="D211" s="147"/>
      <c r="E211" s="320"/>
      <c r="F211" s="329"/>
    </row>
    <row r="212" spans="4:6" ht="12.75">
      <c r="D212" s="147"/>
      <c r="E212" s="320"/>
      <c r="F212" s="329"/>
    </row>
    <row r="213" spans="4:6" ht="12.75">
      <c r="D213" s="147"/>
      <c r="E213" s="320"/>
      <c r="F213" s="329"/>
    </row>
    <row r="214" spans="4:6" ht="12.75">
      <c r="D214" s="147"/>
      <c r="E214" s="320"/>
      <c r="F214" s="329"/>
    </row>
    <row r="215" spans="4:6" ht="12.75">
      <c r="D215" s="147"/>
      <c r="E215" s="320"/>
      <c r="F215" s="329"/>
    </row>
    <row r="216" spans="4:6" ht="12.75">
      <c r="D216" s="147"/>
      <c r="E216" s="320"/>
      <c r="F216" s="329"/>
    </row>
    <row r="217" spans="4:6" ht="12.75">
      <c r="D217" s="147"/>
      <c r="E217" s="320"/>
      <c r="F217" s="329"/>
    </row>
    <row r="218" spans="4:6" ht="12.75">
      <c r="D218" s="147"/>
      <c r="E218" s="320"/>
      <c r="F218" s="329"/>
    </row>
    <row r="219" spans="4:6" ht="12.75">
      <c r="D219" s="147"/>
      <c r="E219" s="320"/>
      <c r="F219" s="329"/>
    </row>
    <row r="220" spans="4:6" ht="12.75">
      <c r="D220" s="147"/>
      <c r="E220" s="320"/>
      <c r="F220" s="329"/>
    </row>
    <row r="221" spans="4:6" ht="12.75">
      <c r="D221" s="147"/>
      <c r="E221" s="320"/>
      <c r="F221" s="329"/>
    </row>
    <row r="222" spans="4:6" ht="12.75">
      <c r="D222" s="147"/>
      <c r="E222" s="320"/>
      <c r="F222" s="329"/>
    </row>
    <row r="223" spans="4:6" ht="12.75">
      <c r="D223" s="147"/>
      <c r="E223" s="320"/>
      <c r="F223" s="329"/>
    </row>
    <row r="224" spans="4:6" ht="12.75">
      <c r="D224" s="147"/>
      <c r="E224" s="320"/>
      <c r="F224" s="329"/>
    </row>
    <row r="225" spans="4:6" ht="12.75">
      <c r="D225" s="147"/>
      <c r="E225" s="320"/>
      <c r="F225" s="329"/>
    </row>
    <row r="226" spans="4:6" ht="12.75">
      <c r="D226" s="147"/>
      <c r="E226" s="320"/>
      <c r="F226" s="329"/>
    </row>
    <row r="227" spans="4:6" ht="12.75">
      <c r="D227" s="147"/>
      <c r="E227" s="320"/>
      <c r="F227" s="329"/>
    </row>
    <row r="228" spans="4:6" ht="12.75">
      <c r="D228" s="147"/>
      <c r="E228" s="320"/>
      <c r="F228" s="329"/>
    </row>
    <row r="229" spans="4:6" ht="12.75">
      <c r="D229" s="147"/>
      <c r="E229" s="320"/>
      <c r="F229" s="329"/>
    </row>
    <row r="230" spans="4:6" ht="12.75">
      <c r="D230" s="147"/>
      <c r="E230" s="320"/>
      <c r="F230" s="329"/>
    </row>
    <row r="231" spans="4:6" ht="12.75">
      <c r="D231" s="147"/>
      <c r="E231" s="320"/>
      <c r="F231" s="329"/>
    </row>
    <row r="232" spans="4:6" ht="12.75">
      <c r="D232" s="147"/>
      <c r="E232" s="320"/>
      <c r="F232" s="329"/>
    </row>
    <row r="233" spans="4:6" ht="12.75">
      <c r="D233" s="147"/>
      <c r="E233" s="320"/>
      <c r="F233" s="329"/>
    </row>
    <row r="234" spans="4:6" ht="12.75">
      <c r="D234" s="147"/>
      <c r="E234" s="320"/>
      <c r="F234" s="329"/>
    </row>
    <row r="235" spans="4:6" ht="12.75">
      <c r="D235" s="147"/>
      <c r="E235" s="320"/>
      <c r="F235" s="329"/>
    </row>
    <row r="236" spans="4:6" ht="12.75">
      <c r="D236" s="147"/>
      <c r="E236" s="320"/>
      <c r="F236" s="329"/>
    </row>
    <row r="237" spans="4:6" ht="12.75">
      <c r="D237" s="147"/>
      <c r="E237" s="320"/>
      <c r="F237" s="329"/>
    </row>
    <row r="238" spans="4:6" ht="12.75">
      <c r="D238" s="147"/>
      <c r="E238" s="320"/>
      <c r="F238" s="329"/>
    </row>
    <row r="239" spans="4:6" ht="12.75">
      <c r="D239" s="147"/>
      <c r="E239" s="320"/>
      <c r="F239" s="329"/>
    </row>
    <row r="240" spans="4:6" ht="12.75">
      <c r="D240" s="147"/>
      <c r="E240" s="320"/>
      <c r="F240" s="329"/>
    </row>
    <row r="241" spans="4:6" ht="12.75">
      <c r="D241" s="147"/>
      <c r="E241" s="320"/>
      <c r="F241" s="329"/>
    </row>
    <row r="242" spans="4:6" ht="12.75">
      <c r="D242" s="147"/>
      <c r="E242" s="320"/>
      <c r="F242" s="329"/>
    </row>
    <row r="243" spans="4:6" ht="12.75">
      <c r="D243" s="147"/>
      <c r="E243" s="320"/>
      <c r="F243" s="329"/>
    </row>
    <row r="244" spans="4:6" ht="12.75">
      <c r="D244" s="147"/>
      <c r="E244" s="320"/>
      <c r="F244" s="329"/>
    </row>
    <row r="245" spans="4:6" ht="12.75">
      <c r="D245" s="147"/>
      <c r="E245" s="320"/>
      <c r="F245" s="329"/>
    </row>
    <row r="246" spans="4:6" ht="12.75">
      <c r="D246" s="147"/>
      <c r="E246" s="320"/>
      <c r="F246" s="329"/>
    </row>
    <row r="247" spans="4:6" ht="12.75">
      <c r="D247" s="147"/>
      <c r="E247" s="320"/>
      <c r="F247" s="329"/>
    </row>
    <row r="248" spans="4:6" ht="12.75">
      <c r="D248" s="147"/>
      <c r="E248" s="320"/>
      <c r="F248" s="329"/>
    </row>
    <row r="249" spans="4:6" ht="12.75">
      <c r="D249" s="147"/>
      <c r="E249" s="320"/>
      <c r="F249" s="329"/>
    </row>
    <row r="250" spans="4:6" ht="12.75">
      <c r="D250" s="147"/>
      <c r="E250" s="320"/>
      <c r="F250" s="329"/>
    </row>
    <row r="251" spans="4:6" ht="12.75">
      <c r="D251" s="147"/>
      <c r="E251" s="320"/>
      <c r="F251" s="329"/>
    </row>
    <row r="252" spans="4:6" ht="12.75">
      <c r="D252" s="147"/>
      <c r="E252" s="320"/>
      <c r="F252" s="329"/>
    </row>
    <row r="253" spans="4:6" ht="12.75">
      <c r="D253" s="147"/>
      <c r="E253" s="320"/>
      <c r="F253" s="329"/>
    </row>
    <row r="254" spans="4:6" ht="12.75">
      <c r="D254" s="147"/>
      <c r="E254" s="320"/>
      <c r="F254" s="329"/>
    </row>
    <row r="255" spans="4:6" ht="12.75">
      <c r="D255" s="147"/>
      <c r="E255" s="320"/>
      <c r="F255" s="329"/>
    </row>
    <row r="256" spans="4:6" ht="12.75">
      <c r="D256" s="147"/>
      <c r="E256" s="320"/>
      <c r="F256" s="329"/>
    </row>
    <row r="257" spans="4:6" ht="12.75">
      <c r="D257" s="147"/>
      <c r="E257" s="320"/>
      <c r="F257" s="329"/>
    </row>
    <row r="258" spans="4:6" ht="12.75">
      <c r="D258" s="147"/>
      <c r="E258" s="320"/>
      <c r="F258" s="329"/>
    </row>
    <row r="259" spans="4:6" ht="12.75">
      <c r="D259" s="147"/>
      <c r="E259" s="320"/>
      <c r="F259" s="329"/>
    </row>
    <row r="260" spans="4:6" ht="12.75">
      <c r="D260" s="147"/>
      <c r="E260" s="320"/>
      <c r="F260" s="329"/>
    </row>
    <row r="261" spans="4:6" ht="12.75">
      <c r="D261" s="147"/>
      <c r="E261" s="320"/>
      <c r="F261" s="329"/>
    </row>
    <row r="262" spans="4:6" ht="12.75">
      <c r="D262" s="147"/>
      <c r="E262" s="320"/>
      <c r="F262" s="329"/>
    </row>
    <row r="263" spans="4:6" ht="12.75">
      <c r="D263" s="147"/>
      <c r="E263" s="320"/>
      <c r="F263" s="329"/>
    </row>
    <row r="264" spans="4:6" ht="12.75">
      <c r="D264" s="147"/>
      <c r="E264" s="320"/>
      <c r="F264" s="329"/>
    </row>
    <row r="265" spans="4:6" ht="12.75">
      <c r="D265" s="147"/>
      <c r="E265" s="320"/>
      <c r="F265" s="329"/>
    </row>
    <row r="266" spans="4:6" ht="12.75">
      <c r="D266" s="147"/>
      <c r="E266" s="320"/>
      <c r="F266" s="329"/>
    </row>
    <row r="267" spans="4:6" ht="12.75">
      <c r="D267" s="147"/>
      <c r="E267" s="320"/>
      <c r="F267" s="329"/>
    </row>
    <row r="268" spans="4:6" ht="12.75">
      <c r="D268" s="147"/>
      <c r="E268" s="320"/>
      <c r="F268" s="329"/>
    </row>
    <row r="269" spans="4:6" ht="12.75">
      <c r="D269" s="147"/>
      <c r="E269" s="320"/>
      <c r="F269" s="329"/>
    </row>
    <row r="270" spans="4:6" ht="12.75">
      <c r="D270" s="147"/>
      <c r="E270" s="320"/>
      <c r="F270" s="329"/>
    </row>
    <row r="271" spans="4:6" ht="12.75">
      <c r="D271" s="147"/>
      <c r="E271" s="320"/>
      <c r="F271" s="329"/>
    </row>
    <row r="272" spans="4:6" ht="12.75">
      <c r="D272" s="147"/>
      <c r="E272" s="320"/>
      <c r="F272" s="329"/>
    </row>
    <row r="273" spans="4:6" ht="12.75">
      <c r="D273" s="147"/>
      <c r="E273" s="320"/>
      <c r="F273" s="329"/>
    </row>
    <row r="274" spans="4:6" ht="12.75">
      <c r="D274" s="147"/>
      <c r="E274" s="320"/>
      <c r="F274" s="329"/>
    </row>
    <row r="275" spans="4:6" ht="12.75">
      <c r="D275" s="147"/>
      <c r="E275" s="320"/>
      <c r="F275" s="329"/>
    </row>
    <row r="276" spans="4:6" ht="12.75">
      <c r="D276" s="147"/>
      <c r="E276" s="320"/>
      <c r="F276" s="329"/>
    </row>
    <row r="277" spans="4:6" ht="12.75">
      <c r="D277" s="147"/>
      <c r="E277" s="320"/>
      <c r="F277" s="329"/>
    </row>
    <row r="278" spans="4:6" ht="12.75">
      <c r="D278" s="147"/>
      <c r="E278" s="320"/>
      <c r="F278" s="329"/>
    </row>
    <row r="279" spans="4:6" ht="12.75">
      <c r="D279" s="147"/>
      <c r="E279" s="320"/>
      <c r="F279" s="329"/>
    </row>
    <row r="280" spans="4:6" ht="12.75">
      <c r="D280" s="147"/>
      <c r="E280" s="320"/>
      <c r="F280" s="329"/>
    </row>
    <row r="281" spans="4:6" ht="12.75">
      <c r="D281" s="147"/>
      <c r="E281" s="320"/>
      <c r="F281" s="329"/>
    </row>
    <row r="282" spans="4:6" ht="12.75">
      <c r="D282" s="147"/>
      <c r="E282" s="320"/>
      <c r="F282" s="329"/>
    </row>
    <row r="283" spans="4:6" ht="12.75">
      <c r="D283" s="147"/>
      <c r="E283" s="320"/>
      <c r="F283" s="329"/>
    </row>
    <row r="284" spans="4:6" ht="12.75">
      <c r="D284" s="147"/>
      <c r="E284" s="320"/>
      <c r="F284" s="329"/>
    </row>
    <row r="285" spans="4:6" ht="12.75">
      <c r="D285" s="147"/>
      <c r="E285" s="320"/>
      <c r="F285" s="329"/>
    </row>
    <row r="286" spans="4:6" ht="12.75">
      <c r="D286" s="147"/>
      <c r="E286" s="320"/>
      <c r="F286" s="329"/>
    </row>
    <row r="287" spans="4:6" ht="12.75">
      <c r="D287" s="147"/>
      <c r="E287" s="320"/>
      <c r="F287" s="329"/>
    </row>
    <row r="288" spans="4:6" ht="12.75">
      <c r="D288" s="147"/>
      <c r="E288" s="320"/>
      <c r="F288" s="329"/>
    </row>
    <row r="289" spans="4:6" ht="12.75">
      <c r="D289" s="147"/>
      <c r="E289" s="320"/>
      <c r="F289" s="329"/>
    </row>
    <row r="290" spans="4:6" ht="12.75">
      <c r="D290" s="147"/>
      <c r="E290" s="320"/>
      <c r="F290" s="329"/>
    </row>
    <row r="291" spans="4:6" ht="12.75">
      <c r="D291" s="147"/>
      <c r="E291" s="320"/>
      <c r="F291" s="329"/>
    </row>
    <row r="292" spans="4:6" ht="12.75">
      <c r="D292" s="147"/>
      <c r="E292" s="320"/>
      <c r="F292" s="329"/>
    </row>
    <row r="293" spans="4:6" ht="12.75">
      <c r="D293" s="147"/>
      <c r="E293" s="320"/>
      <c r="F293" s="329"/>
    </row>
    <row r="294" spans="4:6" ht="12.75">
      <c r="D294" s="147"/>
      <c r="E294" s="320"/>
      <c r="F294" s="329"/>
    </row>
    <row r="295" spans="4:6" ht="12.75">
      <c r="D295" s="147"/>
      <c r="E295" s="320"/>
      <c r="F295" s="329"/>
    </row>
    <row r="296" spans="4:6" ht="12.75">
      <c r="D296" s="147"/>
      <c r="E296" s="320"/>
      <c r="F296" s="329"/>
    </row>
    <row r="297" spans="4:6" ht="12.75">
      <c r="D297" s="147"/>
      <c r="E297" s="320"/>
      <c r="F297" s="329"/>
    </row>
    <row r="298" spans="4:6" ht="12.75">
      <c r="D298" s="147"/>
      <c r="E298" s="320"/>
      <c r="F298" s="329"/>
    </row>
    <row r="299" spans="4:6" ht="12.75">
      <c r="D299" s="147"/>
      <c r="E299" s="320"/>
      <c r="F299" s="329"/>
    </row>
    <row r="300" spans="4:6" ht="12.75">
      <c r="D300" s="147"/>
      <c r="E300" s="320"/>
      <c r="F300" s="329"/>
    </row>
    <row r="301" spans="4:6" ht="12.75">
      <c r="D301" s="147"/>
      <c r="E301" s="320"/>
      <c r="F301" s="329"/>
    </row>
    <row r="302" spans="4:6" ht="12.75">
      <c r="D302" s="147"/>
      <c r="E302" s="320"/>
      <c r="F302" s="329"/>
    </row>
    <row r="303" spans="4:6" ht="12.75">
      <c r="D303" s="147"/>
      <c r="E303" s="320"/>
      <c r="F303" s="329"/>
    </row>
    <row r="304" spans="4:6" ht="12.75">
      <c r="D304" s="147"/>
      <c r="E304" s="320"/>
      <c r="F304" s="329"/>
    </row>
    <row r="305" spans="4:6" ht="12.75">
      <c r="D305" s="147"/>
      <c r="E305" s="320"/>
      <c r="F305" s="329"/>
    </row>
    <row r="306" spans="4:6" ht="12.75">
      <c r="D306" s="147"/>
      <c r="E306" s="320"/>
      <c r="F306" s="329"/>
    </row>
    <row r="307" spans="4:6" ht="12.75">
      <c r="D307" s="147"/>
      <c r="E307" s="320"/>
      <c r="F307" s="329"/>
    </row>
    <row r="308" spans="4:6" ht="12.75">
      <c r="D308" s="147"/>
      <c r="E308" s="320"/>
      <c r="F308" s="329"/>
    </row>
    <row r="309" spans="4:6" ht="12.75">
      <c r="D309" s="147"/>
      <c r="E309" s="320"/>
      <c r="F309" s="329"/>
    </row>
    <row r="310" spans="4:6" ht="12.75">
      <c r="D310" s="147"/>
      <c r="E310" s="320"/>
      <c r="F310" s="329"/>
    </row>
    <row r="311" spans="4:6" ht="12.75">
      <c r="D311" s="147"/>
      <c r="E311" s="320"/>
      <c r="F311" s="329"/>
    </row>
    <row r="312" spans="4:6" ht="12.75">
      <c r="D312" s="147"/>
      <c r="E312" s="320"/>
      <c r="F312" s="329"/>
    </row>
    <row r="313" spans="4:6" ht="12.75">
      <c r="D313" s="147"/>
      <c r="E313" s="320"/>
      <c r="F313" s="329"/>
    </row>
    <row r="314" spans="4:6" ht="12.75">
      <c r="D314" s="147"/>
      <c r="E314" s="320"/>
      <c r="F314" s="329"/>
    </row>
    <row r="315" spans="4:6" ht="12.75">
      <c r="D315" s="147"/>
      <c r="E315" s="320"/>
      <c r="F315" s="329"/>
    </row>
    <row r="316" spans="4:6" ht="12.75">
      <c r="D316" s="147"/>
      <c r="E316" s="320"/>
      <c r="F316" s="329"/>
    </row>
    <row r="317" spans="4:6" ht="12.75">
      <c r="D317" s="147"/>
      <c r="E317" s="320"/>
      <c r="F317" s="329"/>
    </row>
    <row r="318" spans="4:6" ht="12.75">
      <c r="D318" s="147"/>
      <c r="E318" s="320"/>
      <c r="F318" s="329"/>
    </row>
    <row r="319" spans="4:6" ht="12.75">
      <c r="D319" s="147"/>
      <c r="E319" s="320"/>
      <c r="F319" s="329"/>
    </row>
    <row r="320" spans="4:6" ht="12.75">
      <c r="D320" s="147"/>
      <c r="E320" s="320"/>
      <c r="F320" s="329"/>
    </row>
    <row r="321" spans="4:6" ht="12.75">
      <c r="D321" s="147"/>
      <c r="E321" s="320"/>
      <c r="F321" s="329"/>
    </row>
    <row r="322" spans="4:6" ht="12.75">
      <c r="D322" s="147"/>
      <c r="E322" s="320"/>
      <c r="F322" s="329"/>
    </row>
    <row r="323" spans="4:6" ht="12.75">
      <c r="D323" s="147"/>
      <c r="E323" s="320"/>
      <c r="F323" s="329"/>
    </row>
    <row r="324" spans="4:6" ht="12.75">
      <c r="D324" s="147"/>
      <c r="E324" s="320"/>
      <c r="F324" s="329"/>
    </row>
    <row r="325" spans="4:6" ht="12.75">
      <c r="D325" s="147"/>
      <c r="E325" s="320"/>
      <c r="F325" s="329"/>
    </row>
    <row r="326" spans="4:6" ht="12.75">
      <c r="D326" s="147"/>
      <c r="E326" s="320"/>
      <c r="F326" s="329"/>
    </row>
    <row r="327" spans="4:6" ht="12.75">
      <c r="D327" s="147"/>
      <c r="E327" s="320"/>
      <c r="F327" s="329"/>
    </row>
    <row r="328" spans="4:6" ht="12.75">
      <c r="D328" s="147"/>
      <c r="E328" s="320"/>
      <c r="F328" s="329"/>
    </row>
    <row r="329" spans="4:6" ht="12.75">
      <c r="D329" s="147"/>
      <c r="E329" s="320"/>
      <c r="F329" s="329"/>
    </row>
    <row r="330" spans="4:6" ht="12.75">
      <c r="D330" s="147"/>
      <c r="E330" s="320"/>
      <c r="F330" s="329"/>
    </row>
    <row r="331" spans="4:6" ht="12.75">
      <c r="D331" s="147"/>
      <c r="E331" s="320"/>
      <c r="F331" s="329"/>
    </row>
    <row r="332" spans="4:6" ht="12.75">
      <c r="D332" s="147"/>
      <c r="E332" s="320"/>
      <c r="F332" s="329"/>
    </row>
    <row r="333" spans="4:6" ht="12.75">
      <c r="D333" s="147"/>
      <c r="E333" s="320"/>
      <c r="F333" s="329"/>
    </row>
    <row r="334" spans="4:6" ht="12.75">
      <c r="D334" s="147"/>
      <c r="E334" s="320"/>
      <c r="F334" s="329"/>
    </row>
    <row r="335" spans="4:6" ht="12.75">
      <c r="D335" s="147"/>
      <c r="E335" s="320"/>
      <c r="F335" s="329"/>
    </row>
    <row r="336" spans="4:6" ht="12.75">
      <c r="D336" s="147"/>
      <c r="E336" s="320"/>
      <c r="F336" s="329"/>
    </row>
    <row r="337" spans="4:6" ht="12.75">
      <c r="D337" s="147"/>
      <c r="E337" s="320"/>
      <c r="F337" s="329"/>
    </row>
    <row r="338" spans="4:6" ht="12.75">
      <c r="D338" s="147"/>
      <c r="E338" s="320"/>
      <c r="F338" s="329"/>
    </row>
    <row r="339" spans="4:6" ht="12.75">
      <c r="D339" s="147"/>
      <c r="E339" s="320"/>
      <c r="F339" s="329"/>
    </row>
    <row r="340" spans="4:6" ht="12.75">
      <c r="D340" s="147"/>
      <c r="F340" s="329"/>
    </row>
    <row r="341" spans="4:6" ht="12.75">
      <c r="D341" s="147"/>
      <c r="F341" s="329"/>
    </row>
    <row r="342" spans="4:6" ht="12.75">
      <c r="D342" s="147"/>
      <c r="F342" s="329"/>
    </row>
    <row r="343" spans="4:6" ht="12.75">
      <c r="D343" s="147"/>
      <c r="F343" s="329"/>
    </row>
    <row r="344" spans="4:6" ht="12.75">
      <c r="D344" s="147"/>
      <c r="F344" s="329"/>
    </row>
    <row r="345" spans="4:6" ht="12.75">
      <c r="D345" s="147"/>
      <c r="F345" s="329"/>
    </row>
    <row r="346" spans="4:6" ht="12.75">
      <c r="D346" s="147"/>
      <c r="F346" s="329"/>
    </row>
    <row r="347" spans="4:6" ht="12.75">
      <c r="D347" s="147"/>
      <c r="F347" s="329"/>
    </row>
    <row r="348" spans="4:6" ht="12.75">
      <c r="D348" s="147"/>
      <c r="F348" s="329"/>
    </row>
    <row r="349" spans="4:6" ht="12.75">
      <c r="D349" s="147"/>
      <c r="F349" s="329"/>
    </row>
    <row r="350" spans="4:6" ht="12.75">
      <c r="D350" s="147"/>
      <c r="F350" s="329"/>
    </row>
    <row r="351" spans="4:6" ht="12.75">
      <c r="D351" s="147"/>
      <c r="F351" s="329"/>
    </row>
    <row r="352" spans="4:6" ht="12.75">
      <c r="D352" s="147"/>
      <c r="F352" s="329"/>
    </row>
    <row r="353" spans="4:6" ht="12.75">
      <c r="D353" s="147"/>
      <c r="F353" s="329"/>
    </row>
    <row r="354" spans="4:6" ht="12.75">
      <c r="D354" s="147"/>
      <c r="F354" s="329"/>
    </row>
    <row r="355" spans="4:6" ht="12.75">
      <c r="D355" s="147"/>
      <c r="F355" s="329"/>
    </row>
    <row r="356" spans="4:6" ht="12.75">
      <c r="D356" s="147"/>
      <c r="F356" s="329"/>
    </row>
    <row r="357" spans="4:6" ht="12.75">
      <c r="D357" s="147"/>
      <c r="F357" s="329"/>
    </row>
    <row r="358" spans="4:6" ht="12.75">
      <c r="D358" s="147"/>
      <c r="F358" s="329"/>
    </row>
    <row r="359" spans="4:6" ht="12.75">
      <c r="D359" s="147"/>
      <c r="F359" s="329"/>
    </row>
    <row r="360" spans="4:6" ht="12.75">
      <c r="D360" s="147"/>
      <c r="F360" s="329"/>
    </row>
    <row r="361" spans="4:6" ht="12.75">
      <c r="D361" s="147"/>
      <c r="F361" s="329"/>
    </row>
    <row r="362" spans="4:6" ht="12.75">
      <c r="D362" s="147"/>
      <c r="F362" s="329"/>
    </row>
    <row r="363" spans="4:6" ht="12.75">
      <c r="D363" s="147"/>
      <c r="F363" s="329"/>
    </row>
    <row r="364" spans="4:6" ht="12.75">
      <c r="D364" s="147"/>
      <c r="F364" s="329"/>
    </row>
    <row r="365" spans="4:6" ht="12.75">
      <c r="D365" s="147"/>
      <c r="F365" s="329"/>
    </row>
    <row r="366" spans="4:6" ht="12.75">
      <c r="D366" s="147"/>
      <c r="F366" s="329"/>
    </row>
    <row r="367" spans="4:6" ht="12.75">
      <c r="D367" s="147"/>
      <c r="F367" s="329"/>
    </row>
    <row r="368" spans="4:6" ht="12.75">
      <c r="D368" s="147"/>
      <c r="F368" s="329"/>
    </row>
    <row r="369" spans="4:6" ht="12.75">
      <c r="D369" s="147"/>
      <c r="F369" s="329"/>
    </row>
    <row r="370" spans="4:6" ht="12.75">
      <c r="D370" s="147"/>
      <c r="F370" s="329"/>
    </row>
    <row r="371" spans="4:6" ht="12.75">
      <c r="D371" s="147"/>
      <c r="F371" s="329"/>
    </row>
    <row r="372" spans="4:6" ht="12.75">
      <c r="D372" s="147"/>
      <c r="F372" s="329"/>
    </row>
    <row r="373" spans="4:6" ht="12.75">
      <c r="D373" s="147"/>
      <c r="F373" s="329"/>
    </row>
    <row r="374" spans="4:6" ht="12.75">
      <c r="D374" s="147"/>
      <c r="F374" s="329"/>
    </row>
    <row r="375" spans="4:6" ht="12.75">
      <c r="D375" s="147"/>
      <c r="F375" s="329"/>
    </row>
    <row r="376" spans="4:6" ht="12.75">
      <c r="D376" s="147"/>
      <c r="F376" s="329"/>
    </row>
    <row r="377" spans="4:6" ht="12.75">
      <c r="D377" s="147"/>
      <c r="F377" s="329"/>
    </row>
    <row r="378" spans="4:6" ht="12.75">
      <c r="D378" s="147"/>
      <c r="F378" s="329"/>
    </row>
    <row r="379" spans="4:6" ht="12.75">
      <c r="D379" s="147"/>
      <c r="F379" s="329"/>
    </row>
    <row r="380" spans="4:6" ht="12.75">
      <c r="D380" s="147"/>
      <c r="F380" s="329"/>
    </row>
    <row r="381" spans="4:6" ht="12.75">
      <c r="D381" s="147"/>
      <c r="F381" s="329"/>
    </row>
    <row r="382" spans="4:6" ht="12.75">
      <c r="D382" s="147"/>
      <c r="F382" s="329"/>
    </row>
    <row r="383" spans="4:6" ht="12.75">
      <c r="D383" s="147"/>
      <c r="F383" s="329"/>
    </row>
    <row r="384" ht="12.75">
      <c r="D384" s="147"/>
    </row>
    <row r="385" ht="12.75">
      <c r="D385" s="147"/>
    </row>
    <row r="386" ht="12.75">
      <c r="D386" s="147"/>
    </row>
    <row r="387" ht="12.75">
      <c r="D387" s="147"/>
    </row>
    <row r="388" ht="12.75">
      <c r="D388" s="147"/>
    </row>
    <row r="389" ht="12.75">
      <c r="D389" s="147"/>
    </row>
    <row r="390" ht="12.75">
      <c r="D390" s="147"/>
    </row>
    <row r="391" ht="12.75">
      <c r="D391" s="147"/>
    </row>
    <row r="392" ht="12.75">
      <c r="D392" s="147"/>
    </row>
    <row r="393" ht="12.75">
      <c r="D393" s="147"/>
    </row>
    <row r="394" ht="12.75">
      <c r="D394" s="147"/>
    </row>
    <row r="395" ht="12.75">
      <c r="D395" s="147"/>
    </row>
    <row r="396" ht="12.75">
      <c r="D396" s="147"/>
    </row>
    <row r="397" ht="12.75">
      <c r="D397" s="147"/>
    </row>
    <row r="398" ht="12.75">
      <c r="D398" s="147"/>
    </row>
    <row r="399" ht="12.75">
      <c r="D399" s="147"/>
    </row>
    <row r="400" ht="12.75">
      <c r="D400" s="147"/>
    </row>
    <row r="401" ht="12.75">
      <c r="D401" s="147"/>
    </row>
    <row r="402" ht="12.75">
      <c r="D402" s="147"/>
    </row>
    <row r="403" ht="12.75">
      <c r="D403" s="147"/>
    </row>
    <row r="404" ht="12.75">
      <c r="D404" s="147"/>
    </row>
    <row r="405" ht="12.75">
      <c r="D405" s="147"/>
    </row>
    <row r="406" ht="12.75">
      <c r="D406" s="147"/>
    </row>
    <row r="407" ht="12.75">
      <c r="D407" s="147"/>
    </row>
    <row r="408" ht="12.75">
      <c r="D408" s="147"/>
    </row>
    <row r="409" ht="12.75">
      <c r="D409" s="147"/>
    </row>
    <row r="410" ht="12.75">
      <c r="D410" s="147"/>
    </row>
    <row r="411" ht="12.75">
      <c r="D411" s="147"/>
    </row>
    <row r="412" ht="12.75">
      <c r="D412" s="147"/>
    </row>
    <row r="413" ht="12.75">
      <c r="D413" s="147"/>
    </row>
    <row r="414" ht="12.75">
      <c r="D414" s="147"/>
    </row>
    <row r="415" ht="12.75">
      <c r="D415" s="147"/>
    </row>
    <row r="416" ht="12.75">
      <c r="D416" s="147"/>
    </row>
    <row r="417" ht="12.75">
      <c r="D417" s="147"/>
    </row>
    <row r="418" ht="12.75">
      <c r="D418" s="147"/>
    </row>
    <row r="419" ht="12.75">
      <c r="D419" s="147"/>
    </row>
    <row r="420" ht="12.75">
      <c r="D420" s="147"/>
    </row>
    <row r="421" ht="12.75">
      <c r="D421" s="147"/>
    </row>
    <row r="422" ht="12.75">
      <c r="D422" s="147"/>
    </row>
    <row r="423" ht="12.75">
      <c r="D423" s="147"/>
    </row>
    <row r="424" ht="12.75">
      <c r="D424" s="147"/>
    </row>
    <row r="425" ht="12.75">
      <c r="D425" s="147"/>
    </row>
    <row r="426" ht="12.75">
      <c r="D426" s="147"/>
    </row>
    <row r="427" ht="12.75">
      <c r="D427" s="147"/>
    </row>
    <row r="428" ht="12.75">
      <c r="D428" s="147"/>
    </row>
    <row r="429" ht="12.75">
      <c r="D429" s="147"/>
    </row>
    <row r="430" ht="12.75">
      <c r="D430" s="147"/>
    </row>
    <row r="431" ht="12.75">
      <c r="D431" s="147"/>
    </row>
    <row r="432" ht="12.75">
      <c r="D432" s="147"/>
    </row>
    <row r="433" ht="12.75">
      <c r="D433" s="147"/>
    </row>
    <row r="434" ht="12.75">
      <c r="D434" s="147"/>
    </row>
    <row r="435" ht="12.75">
      <c r="D435" s="147"/>
    </row>
    <row r="436" ht="12.75">
      <c r="D436" s="147"/>
    </row>
    <row r="437" ht="12.75">
      <c r="D437" s="147"/>
    </row>
    <row r="438" ht="12.75">
      <c r="D438" s="147"/>
    </row>
    <row r="439" ht="12.75">
      <c r="D439" s="147"/>
    </row>
    <row r="440" ht="12.75">
      <c r="D440" s="147"/>
    </row>
    <row r="441" ht="12.75">
      <c r="D441" s="147"/>
    </row>
    <row r="442" ht="12.75">
      <c r="D442" s="147"/>
    </row>
    <row r="443" ht="12.75">
      <c r="D443" s="147"/>
    </row>
    <row r="444" ht="12.75">
      <c r="D444" s="147"/>
    </row>
    <row r="445" ht="12.75">
      <c r="D445" s="147"/>
    </row>
    <row r="446" ht="12.75">
      <c r="D446" s="147"/>
    </row>
    <row r="447" ht="12.75">
      <c r="D447" s="147"/>
    </row>
    <row r="448" ht="12.75">
      <c r="D448" s="147"/>
    </row>
    <row r="449" ht="12.75">
      <c r="D449" s="147"/>
    </row>
    <row r="450" ht="12.75">
      <c r="D450" s="147"/>
    </row>
    <row r="451" ht="12.75">
      <c r="D451" s="147"/>
    </row>
    <row r="452" ht="12.75">
      <c r="D452" s="147"/>
    </row>
    <row r="453" ht="12.75">
      <c r="D453" s="147"/>
    </row>
    <row r="454" ht="12.75">
      <c r="D454" s="147"/>
    </row>
    <row r="455" ht="12.75">
      <c r="D455" s="147"/>
    </row>
    <row r="456" ht="12.75">
      <c r="D456" s="147"/>
    </row>
    <row r="457" ht="12.75">
      <c r="D457" s="147"/>
    </row>
    <row r="458" ht="12.75">
      <c r="D458" s="147"/>
    </row>
    <row r="459" ht="12.75">
      <c r="D459" s="147"/>
    </row>
    <row r="460" ht="12.75">
      <c r="D460" s="147"/>
    </row>
    <row r="461" ht="12.75">
      <c r="D461" s="147"/>
    </row>
    <row r="462" ht="12.75">
      <c r="D462" s="147"/>
    </row>
    <row r="463" ht="12.75">
      <c r="D463" s="147"/>
    </row>
    <row r="464" ht="12.75">
      <c r="D464" s="147"/>
    </row>
    <row r="465" ht="12.75">
      <c r="D465" s="147"/>
    </row>
    <row r="466" ht="12.75">
      <c r="D466" s="147"/>
    </row>
    <row r="467" ht="12.75">
      <c r="D467" s="147"/>
    </row>
    <row r="468" ht="12.75">
      <c r="D468" s="147"/>
    </row>
    <row r="469" ht="12.75">
      <c r="D469" s="147"/>
    </row>
    <row r="470" ht="12.75">
      <c r="D470" s="147"/>
    </row>
    <row r="471" ht="12.75">
      <c r="D471" s="147"/>
    </row>
    <row r="472" ht="12.75">
      <c r="D472" s="147"/>
    </row>
    <row r="473" ht="12.75">
      <c r="D473" s="147"/>
    </row>
    <row r="474" ht="12.75">
      <c r="D474" s="147"/>
    </row>
    <row r="475" ht="12.75">
      <c r="D475" s="147"/>
    </row>
    <row r="476" ht="12.75">
      <c r="D476" s="147"/>
    </row>
    <row r="477" ht="12.75">
      <c r="D477" s="147"/>
    </row>
    <row r="478" ht="12.75">
      <c r="D478" s="147"/>
    </row>
    <row r="479" ht="12.75">
      <c r="D479" s="147"/>
    </row>
    <row r="480" ht="12.75">
      <c r="D480" s="147"/>
    </row>
    <row r="481" ht="12.75">
      <c r="D481" s="147"/>
    </row>
    <row r="482" ht="12.75">
      <c r="D482" s="147"/>
    </row>
    <row r="483" ht="12.75">
      <c r="D483" s="147"/>
    </row>
    <row r="484" ht="12.75">
      <c r="D484" s="147"/>
    </row>
    <row r="485" ht="12.75">
      <c r="D485" s="147"/>
    </row>
    <row r="486" ht="12.75">
      <c r="D486" s="147"/>
    </row>
    <row r="487" ht="12.75">
      <c r="D487" s="147"/>
    </row>
    <row r="488" ht="12.75">
      <c r="D488" s="147"/>
    </row>
    <row r="489" ht="12.75">
      <c r="D489" s="147"/>
    </row>
    <row r="490" ht="12.75">
      <c r="D490" s="147"/>
    </row>
    <row r="491" ht="12.75">
      <c r="D491" s="147"/>
    </row>
    <row r="492" ht="12.75">
      <c r="D492" s="147"/>
    </row>
    <row r="493" ht="12.75">
      <c r="D493" s="147"/>
    </row>
    <row r="494" ht="12.75">
      <c r="D494" s="147"/>
    </row>
    <row r="495" ht="12.75">
      <c r="D495" s="147"/>
    </row>
    <row r="496" ht="12.75">
      <c r="D496" s="147"/>
    </row>
    <row r="497" ht="12.75">
      <c r="D497" s="147"/>
    </row>
    <row r="498" ht="12.75">
      <c r="D498" s="147"/>
    </row>
    <row r="499" ht="12.75">
      <c r="D499" s="147"/>
    </row>
    <row r="500" ht="12.75">
      <c r="D500" s="147"/>
    </row>
    <row r="501" ht="12.75">
      <c r="D501" s="147"/>
    </row>
    <row r="502" ht="12.75">
      <c r="D502" s="147"/>
    </row>
    <row r="503" ht="12.75">
      <c r="D503" s="147"/>
    </row>
    <row r="504" ht="12.75">
      <c r="D504" s="147"/>
    </row>
    <row r="505" ht="12.75">
      <c r="D505" s="147"/>
    </row>
    <row r="506" ht="12.75">
      <c r="D506" s="147"/>
    </row>
    <row r="507" ht="12.75">
      <c r="D507" s="147"/>
    </row>
    <row r="508" ht="12.75">
      <c r="D508" s="147"/>
    </row>
    <row r="509" ht="12.75">
      <c r="D509" s="147"/>
    </row>
    <row r="510" ht="12.75">
      <c r="D510" s="147"/>
    </row>
    <row r="511" ht="12.75">
      <c r="D511" s="147"/>
    </row>
    <row r="512" ht="12.75">
      <c r="D512" s="147"/>
    </row>
    <row r="513" ht="12.75">
      <c r="D513" s="147"/>
    </row>
    <row r="514" ht="12.75">
      <c r="D514" s="147"/>
    </row>
    <row r="515" ht="12.75">
      <c r="D515" s="147"/>
    </row>
    <row r="516" ht="12.75">
      <c r="D516" s="147"/>
    </row>
    <row r="517" ht="12.75">
      <c r="D517" s="147"/>
    </row>
    <row r="518" ht="12.75">
      <c r="D518" s="147"/>
    </row>
    <row r="519" ht="12.75">
      <c r="D519" s="147"/>
    </row>
    <row r="520" ht="12.75">
      <c r="D520" s="147"/>
    </row>
    <row r="521" ht="12.75">
      <c r="D521" s="147"/>
    </row>
    <row r="522" ht="12.75">
      <c r="D522" s="147"/>
    </row>
    <row r="523" ht="12.75">
      <c r="D523" s="147"/>
    </row>
    <row r="524" ht="12.75">
      <c r="D524" s="147"/>
    </row>
    <row r="525" ht="12.75">
      <c r="D525" s="147"/>
    </row>
    <row r="526" ht="12.75">
      <c r="D526" s="147"/>
    </row>
    <row r="527" ht="12.75">
      <c r="D527" s="147"/>
    </row>
    <row r="528" ht="12.75">
      <c r="D528" s="147"/>
    </row>
    <row r="529" ht="12.75">
      <c r="D529" s="147"/>
    </row>
    <row r="530" ht="12.75">
      <c r="D530" s="147"/>
    </row>
    <row r="531" ht="12.75">
      <c r="D531" s="147"/>
    </row>
    <row r="532" ht="12.75">
      <c r="D532" s="147"/>
    </row>
    <row r="533" ht="12.75">
      <c r="D533" s="147"/>
    </row>
    <row r="534" ht="12.75">
      <c r="D534" s="147"/>
    </row>
    <row r="535" ht="12.75">
      <c r="D535" s="147"/>
    </row>
    <row r="536" ht="12.75">
      <c r="D536" s="147"/>
    </row>
    <row r="537" ht="12.75">
      <c r="D537" s="147"/>
    </row>
    <row r="538" ht="12.75">
      <c r="D538" s="147"/>
    </row>
    <row r="539" ht="12.75">
      <c r="D539" s="147"/>
    </row>
    <row r="540" ht="12.75">
      <c r="D540" s="147"/>
    </row>
    <row r="541" ht="12.75">
      <c r="D541" s="147"/>
    </row>
    <row r="542" ht="12.75">
      <c r="D542" s="147"/>
    </row>
    <row r="543" ht="12.75">
      <c r="D543" s="147"/>
    </row>
    <row r="544" ht="12.75">
      <c r="D544" s="147"/>
    </row>
    <row r="545" ht="12.75">
      <c r="D545" s="147"/>
    </row>
    <row r="546" ht="12.75">
      <c r="D546" s="147"/>
    </row>
    <row r="547" ht="12.75">
      <c r="D547" s="147"/>
    </row>
    <row r="548" ht="12.75">
      <c r="D548" s="147"/>
    </row>
    <row r="549" ht="12.75">
      <c r="D549" s="147"/>
    </row>
    <row r="550" ht="12.75">
      <c r="D550" s="147"/>
    </row>
    <row r="551" ht="12.75">
      <c r="D551" s="147"/>
    </row>
    <row r="552" ht="12.75">
      <c r="D552" s="147"/>
    </row>
    <row r="553" ht="12.75">
      <c r="D553" s="147"/>
    </row>
    <row r="554" ht="12.75">
      <c r="D554" s="147"/>
    </row>
    <row r="555" ht="12.75">
      <c r="D555" s="147"/>
    </row>
    <row r="556" ht="12.75">
      <c r="D556" s="147"/>
    </row>
    <row r="557" ht="12.75">
      <c r="D557" s="147"/>
    </row>
    <row r="558" ht="12.75">
      <c r="D558" s="147"/>
    </row>
    <row r="559" ht="12.75">
      <c r="D559" s="147"/>
    </row>
    <row r="560" ht="12.75">
      <c r="D560" s="147"/>
    </row>
    <row r="561" ht="12.75">
      <c r="D561" s="147"/>
    </row>
    <row r="562" ht="12.75">
      <c r="D562" s="147"/>
    </row>
    <row r="563" ht="12.75">
      <c r="D563" s="147"/>
    </row>
    <row r="564" ht="12.75">
      <c r="D564" s="147"/>
    </row>
    <row r="565" ht="12.75">
      <c r="D565" s="147"/>
    </row>
    <row r="566" ht="12.75">
      <c r="D566" s="147"/>
    </row>
    <row r="567" ht="12.75">
      <c r="D567" s="147"/>
    </row>
    <row r="568" ht="12.75">
      <c r="D568" s="147"/>
    </row>
    <row r="569" ht="12.75">
      <c r="D569" s="147"/>
    </row>
    <row r="570" ht="12.75">
      <c r="D570" s="147"/>
    </row>
    <row r="571" ht="12.75">
      <c r="D571" s="147"/>
    </row>
    <row r="572" ht="12.75">
      <c r="D572" s="147"/>
    </row>
    <row r="573" ht="12.75">
      <c r="D573" s="147"/>
    </row>
    <row r="574" ht="12.75">
      <c r="D574" s="147"/>
    </row>
    <row r="575" ht="12.75">
      <c r="D575" s="147"/>
    </row>
    <row r="576" ht="12.75">
      <c r="D576" s="147"/>
    </row>
    <row r="577" ht="12.75">
      <c r="D577" s="147"/>
    </row>
    <row r="578" ht="12.75">
      <c r="D578" s="147"/>
    </row>
    <row r="579" ht="12.75">
      <c r="D579" s="147"/>
    </row>
    <row r="580" ht="12.75">
      <c r="D580" s="147"/>
    </row>
    <row r="581" ht="12.75">
      <c r="D581" s="147"/>
    </row>
    <row r="582" ht="12.75">
      <c r="D582" s="147"/>
    </row>
    <row r="583" ht="12.75">
      <c r="D583" s="147"/>
    </row>
    <row r="584" ht="12.75">
      <c r="D584" s="147"/>
    </row>
    <row r="585" ht="12.75">
      <c r="D585" s="147"/>
    </row>
    <row r="586" ht="12.75">
      <c r="D586" s="147"/>
    </row>
    <row r="587" ht="12.75">
      <c r="D587" s="147"/>
    </row>
    <row r="588" ht="12.75">
      <c r="D588" s="147"/>
    </row>
    <row r="589" ht="12.75">
      <c r="D589" s="147"/>
    </row>
    <row r="590" ht="12.75">
      <c r="D590" s="147"/>
    </row>
    <row r="591" ht="12.75">
      <c r="D591" s="147"/>
    </row>
    <row r="592" ht="12.75">
      <c r="D592" s="147"/>
    </row>
    <row r="593" ht="12.75">
      <c r="D593" s="147"/>
    </row>
    <row r="594" ht="12.75">
      <c r="D594" s="147"/>
    </row>
    <row r="595" ht="12.75">
      <c r="D595" s="147"/>
    </row>
    <row r="596" ht="12.75">
      <c r="D596" s="147"/>
    </row>
    <row r="597" ht="12.75">
      <c r="D597" s="147"/>
    </row>
    <row r="598" ht="12.75">
      <c r="D598" s="147"/>
    </row>
    <row r="599" ht="12.75">
      <c r="D599" s="147"/>
    </row>
    <row r="600" ht="12.75">
      <c r="D600" s="147"/>
    </row>
    <row r="601" ht="12.75">
      <c r="D601" s="147"/>
    </row>
    <row r="602" ht="12.75">
      <c r="D602" s="147"/>
    </row>
    <row r="603" ht="12.75">
      <c r="D603" s="147"/>
    </row>
    <row r="604" ht="12.75">
      <c r="D604" s="147"/>
    </row>
    <row r="605" ht="12.75">
      <c r="D605" s="147"/>
    </row>
    <row r="606" ht="12.75">
      <c r="D606" s="147"/>
    </row>
    <row r="607" ht="12.75">
      <c r="D607" s="147"/>
    </row>
    <row r="608" ht="12.75">
      <c r="D608" s="147"/>
    </row>
    <row r="609" ht="12.75">
      <c r="D609" s="147"/>
    </row>
    <row r="610" ht="12.75">
      <c r="D610" s="147"/>
    </row>
    <row r="611" ht="12.75">
      <c r="D611" s="147"/>
    </row>
    <row r="612" ht="12.75">
      <c r="D612" s="147"/>
    </row>
    <row r="613" ht="12.75">
      <c r="D613" s="147"/>
    </row>
    <row r="614" ht="12.75">
      <c r="D614" s="147"/>
    </row>
    <row r="615" ht="12.75">
      <c r="D615" s="147"/>
    </row>
    <row r="616" ht="12.75">
      <c r="D616" s="147"/>
    </row>
    <row r="617" ht="12.75">
      <c r="D617" s="147"/>
    </row>
    <row r="618" ht="12.75">
      <c r="D618" s="147"/>
    </row>
    <row r="619" ht="12.75">
      <c r="D619" s="147"/>
    </row>
    <row r="620" ht="12.75">
      <c r="D620" s="147"/>
    </row>
    <row r="621" ht="12.75">
      <c r="D621" s="147"/>
    </row>
    <row r="622" ht="12.75">
      <c r="D622" s="147"/>
    </row>
    <row r="623" ht="12.75">
      <c r="D623" s="147"/>
    </row>
    <row r="624" ht="12.75">
      <c r="D624" s="147"/>
    </row>
    <row r="625" ht="12.75">
      <c r="D625" s="147"/>
    </row>
    <row r="626" ht="12.75">
      <c r="D626" s="147"/>
    </row>
    <row r="627" ht="12.75">
      <c r="D627" s="147"/>
    </row>
    <row r="628" ht="12.75">
      <c r="D628" s="147"/>
    </row>
    <row r="629" ht="12.75">
      <c r="D629" s="147"/>
    </row>
    <row r="630" ht="12.75">
      <c r="D630" s="147"/>
    </row>
    <row r="631" ht="12.75">
      <c r="D631" s="147"/>
    </row>
    <row r="632" ht="12.75">
      <c r="D632" s="147"/>
    </row>
    <row r="633" ht="12.75">
      <c r="D633" s="147"/>
    </row>
    <row r="634" ht="12.75">
      <c r="D634" s="147"/>
    </row>
    <row r="635" ht="12.75">
      <c r="D635" s="147"/>
    </row>
    <row r="636" ht="12.75">
      <c r="D636" s="147"/>
    </row>
    <row r="637" ht="12.75">
      <c r="D637" s="147"/>
    </row>
    <row r="638" ht="12.75">
      <c r="D638" s="147"/>
    </row>
    <row r="639" ht="12.75">
      <c r="D639" s="147"/>
    </row>
    <row r="640" ht="12.75">
      <c r="D640" s="147"/>
    </row>
    <row r="641" ht="12.75">
      <c r="D641" s="147"/>
    </row>
    <row r="642" ht="12.75">
      <c r="D642" s="147"/>
    </row>
    <row r="643" ht="12.75">
      <c r="D643" s="147"/>
    </row>
    <row r="644" ht="12.75">
      <c r="D644" s="147"/>
    </row>
    <row r="645" ht="12.75">
      <c r="D645" s="147"/>
    </row>
    <row r="646" ht="12.75">
      <c r="D646" s="147"/>
    </row>
    <row r="647" ht="12.75">
      <c r="D647" s="147"/>
    </row>
    <row r="648" ht="12.75">
      <c r="D648" s="147"/>
    </row>
    <row r="649" ht="12.75">
      <c r="D649" s="147"/>
    </row>
    <row r="650" ht="12.75">
      <c r="D650" s="147"/>
    </row>
    <row r="651" ht="12.75">
      <c r="D651" s="147"/>
    </row>
    <row r="652" ht="12.75">
      <c r="D652" s="147"/>
    </row>
    <row r="653" ht="12.75">
      <c r="D653" s="147"/>
    </row>
    <row r="654" ht="12.75">
      <c r="D654" s="147"/>
    </row>
    <row r="655" ht="12.75">
      <c r="D655" s="147"/>
    </row>
    <row r="656" ht="12.75">
      <c r="D656" s="147"/>
    </row>
    <row r="657" ht="12.75">
      <c r="D657" s="147"/>
    </row>
    <row r="658" ht="12.75">
      <c r="D658" s="147"/>
    </row>
    <row r="659" ht="12.75">
      <c r="D659" s="147"/>
    </row>
    <row r="660" ht="12.75">
      <c r="D660" s="147"/>
    </row>
    <row r="661" ht="12.75">
      <c r="D661" s="147"/>
    </row>
    <row r="662" ht="12.75">
      <c r="D662" s="147"/>
    </row>
    <row r="663" ht="12.75">
      <c r="D663" s="147"/>
    </row>
    <row r="664" ht="12.75">
      <c r="D664" s="147"/>
    </row>
    <row r="665" ht="12.75">
      <c r="D665" s="147"/>
    </row>
    <row r="666" ht="12.75">
      <c r="D666" s="147"/>
    </row>
    <row r="667" ht="12.75">
      <c r="D667" s="147"/>
    </row>
    <row r="668" ht="12.75">
      <c r="D668" s="147"/>
    </row>
    <row r="669" ht="12.75">
      <c r="D669" s="147"/>
    </row>
    <row r="670" ht="12.75">
      <c r="D670" s="147"/>
    </row>
    <row r="671" ht="12.75">
      <c r="D671" s="147"/>
    </row>
    <row r="672" ht="12.75">
      <c r="D672" s="147"/>
    </row>
    <row r="673" ht="12.75">
      <c r="D673" s="147"/>
    </row>
    <row r="674" ht="12.75">
      <c r="D674" s="147"/>
    </row>
    <row r="675" ht="12.75">
      <c r="D675" s="147"/>
    </row>
    <row r="676" ht="12.75">
      <c r="D676" s="147"/>
    </row>
    <row r="677" ht="12.75">
      <c r="D677" s="147"/>
    </row>
    <row r="678" ht="12.75">
      <c r="D678" s="147"/>
    </row>
    <row r="679" ht="12.75">
      <c r="D679" s="147"/>
    </row>
    <row r="680" ht="12.75">
      <c r="D680" s="147"/>
    </row>
    <row r="681" ht="12.75">
      <c r="D681" s="147"/>
    </row>
    <row r="682" ht="12.75">
      <c r="D682" s="147"/>
    </row>
    <row r="683" ht="12.75">
      <c r="D683" s="147"/>
    </row>
    <row r="684" ht="12.75">
      <c r="D684" s="147"/>
    </row>
    <row r="685" ht="12.75">
      <c r="D685" s="147"/>
    </row>
    <row r="686" ht="12.75">
      <c r="D686" s="147"/>
    </row>
    <row r="687" ht="12.75">
      <c r="D687" s="147"/>
    </row>
    <row r="688" ht="12.75">
      <c r="D688" s="147"/>
    </row>
    <row r="689" ht="12.75">
      <c r="D689" s="147"/>
    </row>
    <row r="690" ht="12.75">
      <c r="D690" s="147"/>
    </row>
    <row r="691" ht="12.75">
      <c r="D691" s="147"/>
    </row>
    <row r="692" ht="12.75">
      <c r="D692" s="147"/>
    </row>
    <row r="693" ht="12.75">
      <c r="D693" s="147"/>
    </row>
    <row r="694" ht="12.75">
      <c r="D694" s="147"/>
    </row>
    <row r="695" ht="12.75">
      <c r="D695" s="147"/>
    </row>
    <row r="696" ht="12.75">
      <c r="D696" s="147"/>
    </row>
    <row r="697" ht="12.75">
      <c r="D697" s="147"/>
    </row>
    <row r="698" ht="12.75">
      <c r="D698" s="147"/>
    </row>
    <row r="699" ht="12.75">
      <c r="D699" s="147"/>
    </row>
    <row r="700" ht="12.75">
      <c r="D700" s="147"/>
    </row>
    <row r="701" ht="12.75">
      <c r="D701" s="147"/>
    </row>
    <row r="702" ht="12.75">
      <c r="D702" s="147"/>
    </row>
    <row r="703" ht="12.75">
      <c r="D703" s="147"/>
    </row>
    <row r="704" ht="12.75">
      <c r="D704" s="147"/>
    </row>
    <row r="705" ht="12.75">
      <c r="D705" s="147"/>
    </row>
    <row r="706" ht="12.75">
      <c r="D706" s="147"/>
    </row>
    <row r="707" ht="12.75">
      <c r="D707" s="147"/>
    </row>
    <row r="708" ht="12.75">
      <c r="D708" s="147"/>
    </row>
    <row r="709" ht="12.75">
      <c r="D709" s="147"/>
    </row>
    <row r="710" ht="12.75">
      <c r="D710" s="147"/>
    </row>
    <row r="711" ht="12.75">
      <c r="D711" s="147"/>
    </row>
    <row r="712" ht="12.75">
      <c r="D712" s="147"/>
    </row>
    <row r="713" ht="12.75">
      <c r="D713" s="147"/>
    </row>
    <row r="714" ht="12.75">
      <c r="D714" s="147"/>
    </row>
    <row r="715" ht="12.75">
      <c r="D715" s="147"/>
    </row>
    <row r="716" ht="12.75">
      <c r="D716" s="147"/>
    </row>
    <row r="717" ht="12.75">
      <c r="D717" s="147"/>
    </row>
    <row r="718" ht="12.75">
      <c r="D718" s="147"/>
    </row>
    <row r="719" ht="12.75">
      <c r="D719" s="147"/>
    </row>
    <row r="720" ht="12.75">
      <c r="D720" s="147"/>
    </row>
    <row r="721" ht="12.75">
      <c r="D721" s="147"/>
    </row>
    <row r="722" ht="12.75">
      <c r="D722" s="147"/>
    </row>
    <row r="723" ht="12.75">
      <c r="D723" s="147"/>
    </row>
    <row r="724" ht="12.75">
      <c r="D724" s="147"/>
    </row>
    <row r="725" ht="12.75">
      <c r="D725" s="147"/>
    </row>
    <row r="726" ht="12.75">
      <c r="D726" s="147"/>
    </row>
    <row r="727" ht="12.75">
      <c r="D727" s="147"/>
    </row>
    <row r="728" ht="12.75">
      <c r="D728" s="147"/>
    </row>
    <row r="729" ht="12.75">
      <c r="D729" s="147"/>
    </row>
    <row r="730" ht="12.75">
      <c r="D730" s="147"/>
    </row>
    <row r="731" ht="12.75">
      <c r="D731" s="147"/>
    </row>
    <row r="732" ht="12.75">
      <c r="D732" s="147"/>
    </row>
    <row r="733" ht="12.75">
      <c r="D733" s="147"/>
    </row>
    <row r="734" ht="12.75">
      <c r="D734" s="147"/>
    </row>
    <row r="735" ht="12.75">
      <c r="D735" s="147"/>
    </row>
    <row r="736" ht="12.75">
      <c r="D736" s="147"/>
    </row>
    <row r="737" ht="12.75">
      <c r="D737" s="147"/>
    </row>
    <row r="738" ht="12.75">
      <c r="D738" s="147"/>
    </row>
    <row r="739" ht="12.75">
      <c r="D739" s="147"/>
    </row>
    <row r="740" ht="12.75">
      <c r="D740" s="147"/>
    </row>
    <row r="741" ht="12.75">
      <c r="D741" s="147"/>
    </row>
    <row r="742" ht="12.75">
      <c r="D742" s="147"/>
    </row>
    <row r="743" ht="12.75">
      <c r="D743" s="147"/>
    </row>
    <row r="744" ht="12.75">
      <c r="D744" s="147"/>
    </row>
    <row r="745" ht="12.75">
      <c r="D745" s="147"/>
    </row>
    <row r="746" ht="12.75">
      <c r="D746" s="147"/>
    </row>
    <row r="747" ht="12.75">
      <c r="D747" s="147"/>
    </row>
    <row r="748" ht="12.75">
      <c r="D748" s="147"/>
    </row>
    <row r="749" ht="12.75">
      <c r="D749" s="147"/>
    </row>
    <row r="750" ht="12.75">
      <c r="D750" s="147"/>
    </row>
    <row r="751" ht="12.75">
      <c r="D751" s="147"/>
    </row>
    <row r="752" ht="12.75">
      <c r="D752" s="147"/>
    </row>
    <row r="753" ht="12.75">
      <c r="D753" s="147"/>
    </row>
    <row r="754" ht="12.75">
      <c r="D754" s="147"/>
    </row>
    <row r="755" ht="12.75">
      <c r="D755" s="147"/>
    </row>
    <row r="756" ht="12.75">
      <c r="D756" s="147"/>
    </row>
    <row r="757" ht="12.75">
      <c r="D757" s="147"/>
    </row>
    <row r="758" ht="12.75">
      <c r="D758" s="147"/>
    </row>
    <row r="759" ht="12.75">
      <c r="D759" s="147"/>
    </row>
    <row r="760" ht="12.75">
      <c r="D760" s="147"/>
    </row>
    <row r="761" ht="12.75">
      <c r="D761" s="147"/>
    </row>
    <row r="762" ht="12.75">
      <c r="D762" s="147"/>
    </row>
    <row r="763" ht="12.75">
      <c r="D763" s="147"/>
    </row>
    <row r="764" ht="12.75">
      <c r="D764" s="147"/>
    </row>
    <row r="765" ht="12.75">
      <c r="D765" s="147"/>
    </row>
    <row r="766" ht="12.75">
      <c r="D766" s="147"/>
    </row>
    <row r="767" ht="12.75">
      <c r="D767" s="147"/>
    </row>
    <row r="768" ht="12.75">
      <c r="D768" s="147"/>
    </row>
    <row r="769" ht="12.75">
      <c r="D769" s="147"/>
    </row>
    <row r="770" ht="12.75">
      <c r="D770" s="147"/>
    </row>
    <row r="771" ht="12.75">
      <c r="D771" s="147"/>
    </row>
    <row r="772" ht="12.75">
      <c r="D772" s="147"/>
    </row>
    <row r="773" ht="12.75">
      <c r="D773" s="147"/>
    </row>
    <row r="774" ht="12.75">
      <c r="D774" s="147"/>
    </row>
    <row r="775" ht="12.75">
      <c r="D775" s="147"/>
    </row>
    <row r="776" ht="12.75">
      <c r="D776" s="147"/>
    </row>
    <row r="777" ht="12.75">
      <c r="D777" s="147"/>
    </row>
    <row r="778" ht="12.75">
      <c r="D778" s="147"/>
    </row>
    <row r="779" ht="12.75">
      <c r="D779" s="147"/>
    </row>
    <row r="780" ht="12.75">
      <c r="D780" s="147"/>
    </row>
    <row r="781" ht="12.75">
      <c r="D781" s="147"/>
    </row>
    <row r="782" ht="12.75">
      <c r="D782" s="147"/>
    </row>
    <row r="783" ht="12.75">
      <c r="D783" s="147"/>
    </row>
    <row r="784" ht="12.75">
      <c r="D784" s="147"/>
    </row>
    <row r="785" ht="12.75">
      <c r="D785" s="147"/>
    </row>
    <row r="786" ht="12.75">
      <c r="D786" s="147"/>
    </row>
    <row r="787" ht="12.75">
      <c r="D787" s="147"/>
    </row>
    <row r="788" ht="12.75">
      <c r="D788" s="147"/>
    </row>
    <row r="789" ht="12.75">
      <c r="D789" s="147"/>
    </row>
    <row r="790" ht="12.75">
      <c r="D790" s="147"/>
    </row>
    <row r="791" ht="12.75">
      <c r="D791" s="147"/>
    </row>
    <row r="792" ht="12.75">
      <c r="D792" s="147"/>
    </row>
    <row r="793" ht="12.75">
      <c r="D793" s="147"/>
    </row>
    <row r="794" ht="12.75">
      <c r="D794" s="147"/>
    </row>
    <row r="795" ht="12.75">
      <c r="D795" s="147"/>
    </row>
    <row r="796" ht="12.75">
      <c r="D796" s="147"/>
    </row>
    <row r="797" ht="12.75">
      <c r="D797" s="147"/>
    </row>
    <row r="798" ht="12.75">
      <c r="D798" s="147"/>
    </row>
    <row r="799" ht="12.75">
      <c r="D799" s="147"/>
    </row>
    <row r="800" ht="12.75">
      <c r="D800" s="147"/>
    </row>
    <row r="801" ht="12.75">
      <c r="D801" s="147"/>
    </row>
    <row r="802" ht="12.75">
      <c r="D802" s="147"/>
    </row>
    <row r="803" ht="12.75">
      <c r="D803" s="147"/>
    </row>
    <row r="804" ht="12.75">
      <c r="D804" s="147"/>
    </row>
    <row r="805" ht="12.75">
      <c r="D805" s="147"/>
    </row>
    <row r="806" ht="12.75">
      <c r="D806" s="147"/>
    </row>
    <row r="807" ht="12.75">
      <c r="D807" s="147"/>
    </row>
    <row r="808" ht="12.75">
      <c r="D808" s="147"/>
    </row>
    <row r="809" ht="12.75">
      <c r="D809" s="147"/>
    </row>
    <row r="810" ht="12.75">
      <c r="D810" s="147"/>
    </row>
    <row r="811" ht="12.75">
      <c r="D811" s="147"/>
    </row>
    <row r="812" ht="12.75">
      <c r="D812" s="147"/>
    </row>
    <row r="813" ht="12.75">
      <c r="D813" s="147"/>
    </row>
    <row r="814" ht="12.75">
      <c r="D814" s="147"/>
    </row>
    <row r="815" ht="12.75">
      <c r="D815" s="147"/>
    </row>
    <row r="816" ht="12.75">
      <c r="D816" s="147"/>
    </row>
    <row r="817" ht="12.75">
      <c r="D817" s="147"/>
    </row>
    <row r="818" ht="12.75">
      <c r="D818" s="147"/>
    </row>
    <row r="819" ht="12.75">
      <c r="D819" s="147"/>
    </row>
    <row r="820" ht="12.75">
      <c r="D820" s="147"/>
    </row>
    <row r="821" ht="12.75">
      <c r="D821" s="147"/>
    </row>
    <row r="822" ht="12.75">
      <c r="D822" s="147"/>
    </row>
    <row r="823" ht="12.75">
      <c r="D823" s="147"/>
    </row>
    <row r="824" ht="12.75">
      <c r="D824" s="147"/>
    </row>
    <row r="825" ht="12.75">
      <c r="D825" s="147"/>
    </row>
    <row r="826" ht="12.75">
      <c r="D826" s="147"/>
    </row>
    <row r="827" ht="12.75">
      <c r="D827" s="147"/>
    </row>
    <row r="828" ht="12.75">
      <c r="D828" s="147"/>
    </row>
    <row r="829" ht="12.75">
      <c r="D829" s="147"/>
    </row>
    <row r="830" ht="12.75">
      <c r="D830" s="147"/>
    </row>
    <row r="831" ht="12.75">
      <c r="D831" s="147"/>
    </row>
    <row r="832" ht="12.75">
      <c r="D832" s="147"/>
    </row>
    <row r="833" ht="12.75">
      <c r="D833" s="147"/>
    </row>
    <row r="834" ht="12.75">
      <c r="D834" s="147"/>
    </row>
    <row r="835" ht="12.75">
      <c r="D835" s="147"/>
    </row>
    <row r="836" ht="12.75">
      <c r="D836" s="147"/>
    </row>
    <row r="837" ht="12.75">
      <c r="D837" s="147"/>
    </row>
    <row r="838" ht="12.75">
      <c r="D838" s="147"/>
    </row>
    <row r="839" ht="12.75">
      <c r="D839" s="147"/>
    </row>
    <row r="840" ht="12.75">
      <c r="D840" s="147"/>
    </row>
    <row r="841" ht="12.75">
      <c r="D841" s="147"/>
    </row>
    <row r="842" ht="12.75">
      <c r="D842" s="147"/>
    </row>
    <row r="843" ht="12.75">
      <c r="D843" s="147"/>
    </row>
    <row r="844" ht="12.75">
      <c r="D844" s="147"/>
    </row>
    <row r="845" ht="12.75">
      <c r="D845" s="147"/>
    </row>
    <row r="846" ht="12.75">
      <c r="D846" s="147"/>
    </row>
    <row r="847" ht="12.75">
      <c r="D847" s="147"/>
    </row>
    <row r="848" ht="12.75">
      <c r="D848" s="147"/>
    </row>
    <row r="849" ht="12.75">
      <c r="D849" s="147"/>
    </row>
    <row r="850" ht="12.75">
      <c r="D850" s="147"/>
    </row>
    <row r="851" ht="12.75">
      <c r="D851" s="147"/>
    </row>
    <row r="852" ht="12.75">
      <c r="D852" s="147"/>
    </row>
    <row r="853" ht="12.75">
      <c r="D853" s="147"/>
    </row>
    <row r="854" ht="12.75">
      <c r="D854" s="147"/>
    </row>
    <row r="855" ht="12.75">
      <c r="D855" s="147"/>
    </row>
    <row r="856" ht="12.75">
      <c r="D856" s="147"/>
    </row>
    <row r="857" ht="12.75">
      <c r="D857" s="147"/>
    </row>
    <row r="858" ht="12.75">
      <c r="D858" s="147"/>
    </row>
    <row r="859" ht="12.75">
      <c r="D859" s="147"/>
    </row>
    <row r="860" ht="12.75">
      <c r="D860" s="147"/>
    </row>
    <row r="861" ht="12.75">
      <c r="D861" s="147"/>
    </row>
    <row r="862" ht="12.75">
      <c r="D862" s="147"/>
    </row>
    <row r="863" ht="12.75">
      <c r="D863" s="147"/>
    </row>
    <row r="864" ht="12.75">
      <c r="D864" s="147"/>
    </row>
    <row r="865" ht="12.75">
      <c r="D865" s="147"/>
    </row>
    <row r="866" ht="12.75">
      <c r="D866" s="147"/>
    </row>
    <row r="867" ht="12.75">
      <c r="D867" s="147"/>
    </row>
    <row r="868" ht="12.75">
      <c r="D868" s="147"/>
    </row>
    <row r="869" ht="12.75">
      <c r="D869" s="147"/>
    </row>
    <row r="870" ht="12.75">
      <c r="D870" s="147"/>
    </row>
    <row r="871" ht="12.75">
      <c r="D871" s="147"/>
    </row>
    <row r="872" ht="12.75">
      <c r="D872" s="147"/>
    </row>
    <row r="873" ht="12.75">
      <c r="D873" s="147"/>
    </row>
    <row r="874" ht="12.75">
      <c r="D874" s="147"/>
    </row>
    <row r="875" ht="12.75">
      <c r="D875" s="147"/>
    </row>
    <row r="876" ht="12.75">
      <c r="D876" s="147"/>
    </row>
    <row r="877" ht="12.75">
      <c r="D877" s="147"/>
    </row>
    <row r="878" ht="12.75">
      <c r="D878" s="147"/>
    </row>
    <row r="879" ht="12.75">
      <c r="D879" s="147"/>
    </row>
    <row r="880" ht="12.75">
      <c r="D880" s="147"/>
    </row>
    <row r="881" ht="12.75">
      <c r="D881" s="147"/>
    </row>
    <row r="882" ht="12.75">
      <c r="D882" s="147"/>
    </row>
    <row r="883" ht="12.75">
      <c r="D883" s="147"/>
    </row>
    <row r="884" ht="12.75">
      <c r="D884" s="147"/>
    </row>
    <row r="885" ht="12.75">
      <c r="D885" s="147"/>
    </row>
    <row r="886" ht="12.75">
      <c r="D886" s="147"/>
    </row>
    <row r="887" ht="12.75">
      <c r="D887" s="147"/>
    </row>
    <row r="888" ht="12.75">
      <c r="D888" s="147"/>
    </row>
    <row r="889" ht="12.75">
      <c r="D889" s="147"/>
    </row>
    <row r="890" ht="12.75">
      <c r="D890" s="147"/>
    </row>
    <row r="891" ht="12.75">
      <c r="D891" s="147"/>
    </row>
    <row r="892" ht="12.75">
      <c r="D892" s="147"/>
    </row>
    <row r="893" ht="12.75">
      <c r="D893" s="147"/>
    </row>
    <row r="894" ht="12.75">
      <c r="D894" s="147"/>
    </row>
    <row r="895" ht="12.75">
      <c r="D895" s="147"/>
    </row>
    <row r="896" ht="12.75">
      <c r="D896" s="147"/>
    </row>
    <row r="897" ht="12.75">
      <c r="D897" s="147"/>
    </row>
    <row r="898" ht="12.75">
      <c r="D898" s="147"/>
    </row>
    <row r="899" ht="12.75">
      <c r="D899" s="147"/>
    </row>
    <row r="900" ht="12.75">
      <c r="D900" s="147"/>
    </row>
    <row r="901" ht="12.75">
      <c r="D901" s="147"/>
    </row>
    <row r="902" ht="12.75">
      <c r="D902" s="147"/>
    </row>
    <row r="903" ht="12.75">
      <c r="D903" s="147"/>
    </row>
    <row r="904" ht="12.75">
      <c r="D904" s="147"/>
    </row>
    <row r="905" ht="12.75">
      <c r="D905" s="147"/>
    </row>
    <row r="906" ht="12.75">
      <c r="D906" s="147"/>
    </row>
    <row r="907" ht="12.75">
      <c r="D907" s="147"/>
    </row>
    <row r="908" ht="12.75">
      <c r="D908" s="147"/>
    </row>
    <row r="909" ht="12.75">
      <c r="D909" s="147"/>
    </row>
    <row r="910" ht="12.75">
      <c r="D910" s="147"/>
    </row>
    <row r="911" ht="12.75">
      <c r="D911" s="147"/>
    </row>
    <row r="912" ht="12.75">
      <c r="D912" s="147"/>
    </row>
    <row r="913" ht="12.75">
      <c r="D913" s="147"/>
    </row>
    <row r="914" ht="12.75">
      <c r="D914" s="147"/>
    </row>
    <row r="915" ht="12.75">
      <c r="D915" s="147"/>
    </row>
    <row r="916" ht="12.75">
      <c r="D916" s="147"/>
    </row>
    <row r="917" ht="12.75">
      <c r="D917" s="147"/>
    </row>
    <row r="918" ht="12.75">
      <c r="D918" s="147"/>
    </row>
    <row r="919" ht="12.75">
      <c r="D919" s="147"/>
    </row>
    <row r="920" ht="12.75">
      <c r="D920" s="147"/>
    </row>
    <row r="921" ht="12.75">
      <c r="D921" s="147"/>
    </row>
    <row r="922" ht="12.75">
      <c r="D922" s="147"/>
    </row>
    <row r="923" ht="12.75">
      <c r="D923" s="147"/>
    </row>
    <row r="924" ht="12.75">
      <c r="D924" s="147"/>
    </row>
    <row r="925" ht="12.75">
      <c r="D925" s="147"/>
    </row>
    <row r="926" ht="12.75">
      <c r="D926" s="147"/>
    </row>
    <row r="927" ht="12.75">
      <c r="D927" s="147"/>
    </row>
    <row r="928" ht="12.75">
      <c r="D928" s="147"/>
    </row>
    <row r="929" ht="12.75">
      <c r="D929" s="147"/>
    </row>
    <row r="930" ht="12.75">
      <c r="D930" s="147"/>
    </row>
    <row r="931" ht="12.75">
      <c r="D931" s="147"/>
    </row>
    <row r="932" ht="12.75">
      <c r="D932" s="147"/>
    </row>
    <row r="933" ht="12.75">
      <c r="D933" s="147"/>
    </row>
    <row r="934" ht="12.75">
      <c r="D934" s="147"/>
    </row>
    <row r="935" ht="12.75">
      <c r="D935" s="147"/>
    </row>
    <row r="936" ht="12.75">
      <c r="D936" s="147"/>
    </row>
    <row r="937" ht="12.75">
      <c r="D937" s="147"/>
    </row>
    <row r="938" ht="12.75">
      <c r="D938" s="147"/>
    </row>
    <row r="939" ht="12.75">
      <c r="D939" s="147"/>
    </row>
    <row r="940" ht="12.75">
      <c r="D940" s="147"/>
    </row>
    <row r="941" ht="12.75">
      <c r="D941" s="147"/>
    </row>
    <row r="942" ht="12.75">
      <c r="D942" s="147"/>
    </row>
    <row r="943" ht="12.75">
      <c r="D943" s="147"/>
    </row>
    <row r="944" ht="12.75">
      <c r="D944" s="147"/>
    </row>
    <row r="945" ht="12.75">
      <c r="D945" s="147"/>
    </row>
    <row r="946" ht="12.75">
      <c r="D946" s="147"/>
    </row>
    <row r="947" ht="12.75">
      <c r="D947" s="147"/>
    </row>
    <row r="948" ht="12.75">
      <c r="D948" s="147"/>
    </row>
    <row r="949" ht="12.75">
      <c r="D949" s="147"/>
    </row>
    <row r="950" ht="12.75">
      <c r="D950" s="147"/>
    </row>
    <row r="951" ht="12.75">
      <c r="D951" s="147"/>
    </row>
    <row r="952" ht="12.75">
      <c r="D952" s="147"/>
    </row>
    <row r="953" ht="12.75">
      <c r="D953" s="147"/>
    </row>
    <row r="954" ht="12.75">
      <c r="D954" s="147"/>
    </row>
    <row r="955" ht="12.75">
      <c r="D955" s="147"/>
    </row>
    <row r="956" ht="12.75">
      <c r="D956" s="147"/>
    </row>
    <row r="957" ht="12.75">
      <c r="D957" s="147"/>
    </row>
    <row r="958" ht="12.75">
      <c r="D958" s="147"/>
    </row>
    <row r="959" ht="12.75">
      <c r="D959" s="147"/>
    </row>
    <row r="960" ht="12.75">
      <c r="D960" s="147"/>
    </row>
    <row r="961" ht="12.75">
      <c r="D961" s="147"/>
    </row>
    <row r="962" ht="12.75">
      <c r="D962" s="147"/>
    </row>
    <row r="963" ht="12.75">
      <c r="D963" s="147"/>
    </row>
    <row r="964" ht="12.75">
      <c r="D964" s="147"/>
    </row>
    <row r="965" ht="12.75">
      <c r="D965" s="147"/>
    </row>
    <row r="966" ht="12.75">
      <c r="D966" s="147"/>
    </row>
    <row r="967" ht="12.75">
      <c r="D967" s="147"/>
    </row>
    <row r="968" ht="12.75">
      <c r="D968" s="147"/>
    </row>
    <row r="969" ht="12.75">
      <c r="D969" s="147"/>
    </row>
    <row r="970" ht="12.75">
      <c r="D970" s="147"/>
    </row>
    <row r="971" ht="12.75">
      <c r="D971" s="147"/>
    </row>
    <row r="972" ht="12.75">
      <c r="D972" s="147"/>
    </row>
    <row r="973" ht="12.75">
      <c r="D973" s="147"/>
    </row>
    <row r="974" ht="12.75">
      <c r="D974" s="147"/>
    </row>
    <row r="975" ht="12.75">
      <c r="D975" s="147"/>
    </row>
    <row r="976" ht="12.75">
      <c r="D976" s="147"/>
    </row>
    <row r="977" ht="12.75">
      <c r="D977" s="147"/>
    </row>
    <row r="978" ht="12.75">
      <c r="D978" s="147"/>
    </row>
    <row r="979" ht="12.75">
      <c r="D979" s="147"/>
    </row>
    <row r="980" ht="12.75">
      <c r="D980" s="147"/>
    </row>
    <row r="981" ht="12.75">
      <c r="D981" s="147"/>
    </row>
    <row r="982" ht="12.75">
      <c r="D982" s="147"/>
    </row>
    <row r="983" ht="12.75">
      <c r="D983" s="147"/>
    </row>
    <row r="984" ht="12.75">
      <c r="D984" s="147"/>
    </row>
    <row r="985" ht="12.75">
      <c r="D985" s="147"/>
    </row>
    <row r="986" ht="12.75">
      <c r="D986" s="147"/>
    </row>
    <row r="987" ht="12.75">
      <c r="D987" s="147"/>
    </row>
    <row r="988" ht="12.75">
      <c r="D988" s="147"/>
    </row>
    <row r="989" ht="12.75">
      <c r="D989" s="147"/>
    </row>
    <row r="990" ht="12.75">
      <c r="D990" s="147"/>
    </row>
    <row r="991" ht="12.75">
      <c r="D991" s="147"/>
    </row>
    <row r="992" ht="12.75">
      <c r="D992" s="147"/>
    </row>
    <row r="993" ht="12.75">
      <c r="D993" s="147"/>
    </row>
    <row r="994" ht="12.75">
      <c r="D994" s="147"/>
    </row>
    <row r="995" ht="12.75">
      <c r="D995" s="147"/>
    </row>
    <row r="996" ht="12.75">
      <c r="D996" s="147"/>
    </row>
    <row r="997" ht="12.75">
      <c r="D997" s="147"/>
    </row>
    <row r="998" ht="12.75">
      <c r="D998" s="147"/>
    </row>
    <row r="999" ht="12.75">
      <c r="D999" s="147"/>
    </row>
    <row r="1000" ht="12.75">
      <c r="D1000" s="147"/>
    </row>
    <row r="1001" ht="12.75">
      <c r="D1001" s="147"/>
    </row>
    <row r="1002" ht="12.75">
      <c r="D1002" s="147"/>
    </row>
    <row r="1003" ht="12.75">
      <c r="D1003" s="147"/>
    </row>
    <row r="1004" ht="12.75">
      <c r="D1004" s="147"/>
    </row>
    <row r="1005" ht="12.75">
      <c r="D1005" s="147"/>
    </row>
    <row r="1006" ht="12.75">
      <c r="D1006" s="147"/>
    </row>
    <row r="1007" ht="12.75">
      <c r="D1007" s="147"/>
    </row>
    <row r="1008" ht="12.75">
      <c r="D1008" s="147"/>
    </row>
    <row r="1009" ht="12.75">
      <c r="D1009" s="147"/>
    </row>
    <row r="1010" ht="12.75">
      <c r="D1010" s="147"/>
    </row>
    <row r="1011" ht="12.75">
      <c r="D1011" s="147"/>
    </row>
    <row r="1012" ht="12.75">
      <c r="D1012" s="147"/>
    </row>
    <row r="1013" ht="12.75">
      <c r="D1013" s="147"/>
    </row>
    <row r="1014" ht="12.75">
      <c r="D1014" s="147"/>
    </row>
    <row r="1015" ht="12.75">
      <c r="D1015" s="147"/>
    </row>
    <row r="1016" ht="12.75">
      <c r="D1016" s="147"/>
    </row>
    <row r="1017" ht="12.75">
      <c r="D1017" s="147"/>
    </row>
    <row r="1018" ht="12.75">
      <c r="D1018" s="147"/>
    </row>
    <row r="1019" ht="12.75">
      <c r="D1019" s="147"/>
    </row>
    <row r="1020" ht="12.75">
      <c r="D1020" s="147"/>
    </row>
    <row r="1021" ht="12.75">
      <c r="D1021" s="147"/>
    </row>
    <row r="1022" ht="12.75">
      <c r="D1022" s="147"/>
    </row>
    <row r="1023" ht="12.75">
      <c r="D1023" s="147"/>
    </row>
    <row r="1024" ht="12.75">
      <c r="D1024" s="147"/>
    </row>
    <row r="1025" ht="12.75">
      <c r="D1025" s="147"/>
    </row>
    <row r="1026" ht="12.75">
      <c r="D1026" s="147"/>
    </row>
    <row r="1027" ht="12.75">
      <c r="D1027" s="147"/>
    </row>
    <row r="1028" ht="12.75">
      <c r="D1028" s="147"/>
    </row>
    <row r="1029" ht="12.75">
      <c r="D1029" s="147"/>
    </row>
    <row r="1030" ht="12.75">
      <c r="D1030" s="147"/>
    </row>
    <row r="1031" ht="12.75">
      <c r="D1031" s="147"/>
    </row>
    <row r="1032" ht="12.75">
      <c r="D1032" s="147"/>
    </row>
    <row r="1033" ht="12.75">
      <c r="D1033" s="147"/>
    </row>
    <row r="1034" ht="12.75">
      <c r="D1034" s="147"/>
    </row>
    <row r="1035" ht="12.75">
      <c r="D1035" s="147"/>
    </row>
    <row r="1036" ht="12.75">
      <c r="D1036" s="147"/>
    </row>
    <row r="1037" ht="12.75">
      <c r="D1037" s="147"/>
    </row>
    <row r="1038" ht="12.75">
      <c r="D1038" s="147"/>
    </row>
    <row r="1039" ht="12.75">
      <c r="D1039" s="147"/>
    </row>
    <row r="1040" ht="12.75">
      <c r="D1040" s="147"/>
    </row>
    <row r="1041" ht="12.75">
      <c r="D1041" s="147"/>
    </row>
    <row r="1042" ht="12.75">
      <c r="D1042" s="147"/>
    </row>
    <row r="1043" ht="12.75">
      <c r="D1043" s="147"/>
    </row>
    <row r="1044" ht="12.75">
      <c r="D1044" s="147"/>
    </row>
    <row r="1045" ht="12.75">
      <c r="D1045" s="147"/>
    </row>
    <row r="1046" ht="12.75">
      <c r="D1046" s="147"/>
    </row>
    <row r="1047" ht="12.75">
      <c r="D1047" s="147"/>
    </row>
    <row r="1048" ht="12.75">
      <c r="D1048" s="147"/>
    </row>
    <row r="1049" ht="12.75">
      <c r="D1049" s="147"/>
    </row>
    <row r="1050" ht="12.75">
      <c r="D1050" s="147"/>
    </row>
    <row r="1051" ht="12.75">
      <c r="D1051" s="147"/>
    </row>
    <row r="1052" ht="12.75">
      <c r="D1052" s="147"/>
    </row>
    <row r="1053" ht="12.75">
      <c r="D1053" s="147"/>
    </row>
    <row r="1054" ht="12.75">
      <c r="D1054" s="147"/>
    </row>
    <row r="1055" ht="12.75">
      <c r="D1055" s="147"/>
    </row>
    <row r="1056" ht="12.75">
      <c r="D1056" s="147"/>
    </row>
    <row r="1057" ht="12.75">
      <c r="D1057" s="147"/>
    </row>
  </sheetData>
  <printOptions/>
  <pageMargins left="0.31" right="0.23" top="0.3" bottom="0.23" header="0.25" footer="0.2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G4" sqref="G4"/>
    </sheetView>
  </sheetViews>
  <sheetFormatPr defaultColWidth="9.140625" defaultRowHeight="12.75"/>
  <cols>
    <col min="1" max="1" width="11.00390625" style="43" customWidth="1"/>
    <col min="2" max="2" width="8.7109375" style="22" customWidth="1"/>
    <col min="3" max="3" width="34.00390625" style="22" customWidth="1"/>
    <col min="4" max="4" width="14.7109375" style="22" customWidth="1"/>
    <col min="5" max="5" width="13.57421875" style="0" customWidth="1"/>
    <col min="6" max="6" width="14.7109375" style="22" customWidth="1"/>
    <col min="7" max="16384" width="9.140625" style="22" customWidth="1"/>
  </cols>
  <sheetData>
    <row r="1" spans="1:6" s="50" customFormat="1" ht="15">
      <c r="A1" s="74" t="s">
        <v>66</v>
      </c>
      <c r="B1" s="74" t="s">
        <v>151</v>
      </c>
      <c r="C1" s="74" t="s">
        <v>5</v>
      </c>
      <c r="D1" s="74" t="s">
        <v>69</v>
      </c>
      <c r="E1" s="74" t="s">
        <v>69</v>
      </c>
      <c r="F1" s="74" t="s">
        <v>69</v>
      </c>
    </row>
    <row r="2" spans="1:6" ht="12.75">
      <c r="A2" s="143" t="s">
        <v>26</v>
      </c>
      <c r="B2" s="26">
        <v>3976</v>
      </c>
      <c r="C2" s="4" t="s">
        <v>246</v>
      </c>
      <c r="D2" s="34">
        <v>62315.55</v>
      </c>
      <c r="E2" s="240"/>
      <c r="F2" s="340"/>
    </row>
    <row r="3" spans="1:6" ht="12.75">
      <c r="A3" s="143" t="s">
        <v>26</v>
      </c>
      <c r="B3" s="20">
        <v>3977</v>
      </c>
      <c r="C3" s="4" t="s">
        <v>246</v>
      </c>
      <c r="D3" s="10">
        <v>955975.01</v>
      </c>
      <c r="E3" s="338"/>
      <c r="F3" s="336"/>
    </row>
    <row r="4" spans="1:6" ht="12.75">
      <c r="A4" s="143" t="s">
        <v>26</v>
      </c>
      <c r="B4" s="20">
        <v>3978</v>
      </c>
      <c r="C4" s="4" t="s">
        <v>246</v>
      </c>
      <c r="D4" s="10">
        <v>125047.89</v>
      </c>
      <c r="E4" s="338"/>
      <c r="F4" s="336"/>
    </row>
    <row r="5" spans="1:6" ht="12.75">
      <c r="A5" s="143" t="s">
        <v>26</v>
      </c>
      <c r="B5" s="26">
        <v>3989</v>
      </c>
      <c r="C5" s="4" t="s">
        <v>247</v>
      </c>
      <c r="D5" s="34">
        <v>722250</v>
      </c>
      <c r="E5" s="337">
        <f>SUM(D2:D5)</f>
        <v>1865588.45</v>
      </c>
      <c r="F5" s="337"/>
    </row>
    <row r="6" spans="1:6" ht="12.75">
      <c r="A6" s="143"/>
      <c r="B6" s="26"/>
      <c r="C6" s="4"/>
      <c r="D6" s="34"/>
      <c r="E6" s="240"/>
      <c r="F6" s="338"/>
    </row>
    <row r="7" spans="1:6" ht="12.75">
      <c r="A7" s="311" t="s">
        <v>26</v>
      </c>
      <c r="B7" s="26">
        <v>3994</v>
      </c>
      <c r="C7" s="4" t="s">
        <v>130</v>
      </c>
      <c r="D7" s="10">
        <v>228863.38</v>
      </c>
      <c r="E7" s="338"/>
      <c r="F7" s="336"/>
    </row>
    <row r="8" spans="1:6" ht="12.75">
      <c r="A8" s="311" t="s">
        <v>26</v>
      </c>
      <c r="B8" s="26">
        <v>3995</v>
      </c>
      <c r="C8" s="4" t="s">
        <v>130</v>
      </c>
      <c r="D8" s="10">
        <v>2114697.55</v>
      </c>
      <c r="E8" s="338"/>
      <c r="F8" s="336"/>
    </row>
    <row r="9" spans="1:6" ht="12.75">
      <c r="A9" s="311" t="s">
        <v>26</v>
      </c>
      <c r="B9" s="26">
        <v>3996</v>
      </c>
      <c r="C9" s="4" t="s">
        <v>130</v>
      </c>
      <c r="D9" s="10">
        <v>101723.56</v>
      </c>
      <c r="E9" s="337">
        <f>SUM(D7:D9)</f>
        <v>2445284.4899999998</v>
      </c>
      <c r="F9" s="337"/>
    </row>
    <row r="10" spans="1:6" ht="12.75">
      <c r="A10" s="311"/>
      <c r="B10" s="26"/>
      <c r="C10" s="4"/>
      <c r="D10" s="10"/>
      <c r="E10" s="240"/>
      <c r="F10" s="240"/>
    </row>
    <row r="11" spans="1:6" ht="12.75">
      <c r="A11" s="7" t="s">
        <v>26</v>
      </c>
      <c r="B11" s="26">
        <v>3997</v>
      </c>
      <c r="C11" s="4" t="s">
        <v>20</v>
      </c>
      <c r="D11" s="10">
        <v>459797.8</v>
      </c>
      <c r="E11" s="338"/>
      <c r="F11" s="336"/>
    </row>
    <row r="12" spans="1:6" ht="12.75">
      <c r="A12" s="7" t="s">
        <v>26</v>
      </c>
      <c r="B12" s="110">
        <v>3998</v>
      </c>
      <c r="C12" s="4" t="s">
        <v>20</v>
      </c>
      <c r="D12" s="10">
        <v>853910.2</v>
      </c>
      <c r="E12" s="337">
        <f>SUM(D11:D12)</f>
        <v>1313708</v>
      </c>
      <c r="F12" s="337">
        <f>SUM(E5:E12)</f>
        <v>5624580.9399999995</v>
      </c>
    </row>
    <row r="13" spans="1:6" ht="12.75">
      <c r="A13" s="7"/>
      <c r="B13" s="110"/>
      <c r="C13" s="4"/>
      <c r="D13" s="10"/>
      <c r="E13" s="240"/>
      <c r="F13" s="240"/>
    </row>
    <row r="14" spans="1:6" ht="12.75">
      <c r="A14" s="7" t="s">
        <v>27</v>
      </c>
      <c r="B14" s="20">
        <v>3993</v>
      </c>
      <c r="C14" s="4" t="s">
        <v>19</v>
      </c>
      <c r="D14" s="10">
        <v>216612.9</v>
      </c>
      <c r="E14" s="337">
        <f>SUM(D14)</f>
        <v>216612.9</v>
      </c>
      <c r="F14" s="337">
        <f>SUM(E14)</f>
        <v>216612.9</v>
      </c>
    </row>
    <row r="15" spans="1:6" ht="12.75">
      <c r="A15" s="7"/>
      <c r="B15" s="20"/>
      <c r="C15" s="4"/>
      <c r="D15" s="10"/>
      <c r="E15" s="240"/>
      <c r="F15" s="240"/>
    </row>
    <row r="16" spans="1:6" ht="12.75">
      <c r="A16" s="7" t="s">
        <v>17</v>
      </c>
      <c r="B16" s="26">
        <v>3979</v>
      </c>
      <c r="C16" s="4" t="s">
        <v>63</v>
      </c>
      <c r="D16" s="10">
        <v>5801728.5</v>
      </c>
      <c r="E16" s="338"/>
      <c r="F16" s="336"/>
    </row>
    <row r="17" spans="1:6" ht="12.75">
      <c r="A17" s="7" t="s">
        <v>17</v>
      </c>
      <c r="B17" s="26">
        <v>3980</v>
      </c>
      <c r="C17" s="4" t="s">
        <v>8</v>
      </c>
      <c r="D17" s="34">
        <v>321284.66</v>
      </c>
      <c r="E17" s="338"/>
      <c r="F17" s="336"/>
    </row>
    <row r="18" spans="1:6" ht="12.75">
      <c r="A18" s="7" t="s">
        <v>17</v>
      </c>
      <c r="B18" s="26">
        <v>3981</v>
      </c>
      <c r="C18" s="4" t="s">
        <v>8</v>
      </c>
      <c r="D18" s="34">
        <v>52690.38</v>
      </c>
      <c r="E18" s="338"/>
      <c r="F18" s="336"/>
    </row>
    <row r="19" spans="1:6" ht="12.75">
      <c r="A19" s="7" t="s">
        <v>17</v>
      </c>
      <c r="B19" s="26">
        <v>3982</v>
      </c>
      <c r="C19" s="4" t="s">
        <v>8</v>
      </c>
      <c r="D19" s="34">
        <v>100821.2</v>
      </c>
      <c r="E19" s="338"/>
      <c r="F19" s="336"/>
    </row>
    <row r="20" spans="1:6" ht="12.75">
      <c r="A20" s="7" t="s">
        <v>17</v>
      </c>
      <c r="B20" s="26">
        <v>3983</v>
      </c>
      <c r="C20" s="4" t="s">
        <v>8</v>
      </c>
      <c r="D20" s="34">
        <v>14106.16</v>
      </c>
      <c r="E20" s="338"/>
      <c r="F20" s="336"/>
    </row>
    <row r="21" spans="1:6" ht="12.75">
      <c r="A21" s="7" t="s">
        <v>17</v>
      </c>
      <c r="B21" s="26">
        <v>3984</v>
      </c>
      <c r="C21" s="4" t="s">
        <v>8</v>
      </c>
      <c r="D21" s="34">
        <v>584189.42</v>
      </c>
      <c r="E21" s="338"/>
      <c r="F21" s="336"/>
    </row>
    <row r="22" spans="1:6" ht="12.75">
      <c r="A22" s="7" t="s">
        <v>17</v>
      </c>
      <c r="B22" s="26">
        <v>3985</v>
      </c>
      <c r="C22" s="4" t="s">
        <v>8</v>
      </c>
      <c r="D22" s="34">
        <v>85440.47</v>
      </c>
      <c r="E22" s="338"/>
      <c r="F22" s="336"/>
    </row>
    <row r="23" spans="1:6" ht="12.75">
      <c r="A23" s="7" t="s">
        <v>17</v>
      </c>
      <c r="B23" s="26">
        <v>3986</v>
      </c>
      <c r="C23" s="4" t="s">
        <v>8</v>
      </c>
      <c r="D23" s="34">
        <v>109725.81</v>
      </c>
      <c r="E23" s="338"/>
      <c r="F23" s="336"/>
    </row>
    <row r="24" spans="1:6" ht="12.75">
      <c r="A24" s="7" t="s">
        <v>17</v>
      </c>
      <c r="B24" s="26">
        <v>3987</v>
      </c>
      <c r="C24" s="4" t="s">
        <v>8</v>
      </c>
      <c r="D24" s="34">
        <v>789249.61</v>
      </c>
      <c r="E24" s="338"/>
      <c r="F24" s="336"/>
    </row>
    <row r="25" spans="1:6" ht="12.75">
      <c r="A25" s="7" t="s">
        <v>17</v>
      </c>
      <c r="B25" s="26">
        <v>3988</v>
      </c>
      <c r="C25" s="4" t="s">
        <v>8</v>
      </c>
      <c r="D25" s="34">
        <v>110426.23</v>
      </c>
      <c r="E25" s="337">
        <f>SUM(D16:D25)</f>
        <v>7969662.44</v>
      </c>
      <c r="F25" s="337">
        <f>SUM(E25)</f>
        <v>7969662.44</v>
      </c>
    </row>
    <row r="26" spans="1:6" ht="12.75">
      <c r="A26" s="7"/>
      <c r="B26" s="26"/>
      <c r="C26" s="4"/>
      <c r="D26" s="34"/>
      <c r="E26" s="159"/>
      <c r="F26" s="240"/>
    </row>
    <row r="27" spans="1:6" ht="12.75">
      <c r="A27" s="7" t="s">
        <v>16</v>
      </c>
      <c r="B27" s="20">
        <v>3990</v>
      </c>
      <c r="C27" s="18" t="s">
        <v>77</v>
      </c>
      <c r="D27" s="310">
        <v>516522.27</v>
      </c>
      <c r="E27" s="338"/>
      <c r="F27" s="336"/>
    </row>
    <row r="28" spans="1:6" ht="12.75">
      <c r="A28" s="7" t="s">
        <v>16</v>
      </c>
      <c r="B28" s="20">
        <v>3991</v>
      </c>
      <c r="C28" s="18" t="s">
        <v>77</v>
      </c>
      <c r="D28" s="310">
        <v>129225</v>
      </c>
      <c r="E28" s="338"/>
      <c r="F28" s="336"/>
    </row>
    <row r="29" spans="1:6" ht="12.75">
      <c r="A29" s="7" t="s">
        <v>16</v>
      </c>
      <c r="B29" s="20">
        <v>3992</v>
      </c>
      <c r="C29" s="18" t="s">
        <v>77</v>
      </c>
      <c r="D29" s="310">
        <v>54825.44</v>
      </c>
      <c r="E29" s="336">
        <f>SUM(D27:D30)</f>
        <v>725513.71</v>
      </c>
      <c r="F29" s="336"/>
    </row>
    <row r="30" spans="1:6" ht="12.75">
      <c r="A30" s="7" t="s">
        <v>16</v>
      </c>
      <c r="B30" s="20">
        <v>4000</v>
      </c>
      <c r="C30" s="18" t="s">
        <v>77</v>
      </c>
      <c r="D30" s="310">
        <v>24941</v>
      </c>
      <c r="E30" s="82"/>
      <c r="F30" s="337">
        <f>SUM(E29)</f>
        <v>725513.71</v>
      </c>
    </row>
    <row r="31" spans="1:6" s="17" customFormat="1" ht="12.75">
      <c r="A31" s="91"/>
      <c r="D31" s="339">
        <f>SUM(D2:D30)</f>
        <v>14536369.99</v>
      </c>
      <c r="E31" s="232">
        <f>SUM(D31)</f>
        <v>14536369.99</v>
      </c>
      <c r="F31" s="232">
        <f>SUM(F12:F30)</f>
        <v>14536369.990000002</v>
      </c>
    </row>
    <row r="32" ht="12.75">
      <c r="E32" s="22"/>
    </row>
    <row r="33" ht="12.75">
      <c r="E33" s="22"/>
    </row>
    <row r="34" ht="12.75">
      <c r="D34" s="22" t="s">
        <v>87</v>
      </c>
    </row>
    <row r="37" ht="12.75">
      <c r="E37" t="s">
        <v>248</v>
      </c>
    </row>
    <row r="38" ht="12.75">
      <c r="E38" t="s">
        <v>73</v>
      </c>
    </row>
    <row r="39" ht="12.75">
      <c r="E39" t="s">
        <v>249</v>
      </c>
    </row>
  </sheetData>
  <printOptions/>
  <pageMargins left="0.41" right="0.36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C33" sqref="C33"/>
    </sheetView>
  </sheetViews>
  <sheetFormatPr defaultColWidth="9.140625" defaultRowHeight="12.75"/>
  <cols>
    <col min="1" max="1" width="9.00390625" style="43" bestFit="1" customWidth="1"/>
    <col min="2" max="2" width="7.00390625" style="22" bestFit="1" customWidth="1"/>
    <col min="3" max="3" width="36.00390625" style="22" bestFit="1" customWidth="1"/>
    <col min="4" max="6" width="15.7109375" style="22" customWidth="1"/>
    <col min="7" max="16384" width="9.140625" style="22" customWidth="1"/>
  </cols>
  <sheetData>
    <row r="1" spans="1:6" ht="20.25">
      <c r="A1" s="378" t="s">
        <v>251</v>
      </c>
      <c r="B1" s="378"/>
      <c r="C1" s="378"/>
      <c r="D1" s="378"/>
      <c r="E1" s="378"/>
      <c r="F1" s="378"/>
    </row>
    <row r="3" spans="1:6" s="91" customFormat="1" ht="12.75">
      <c r="A3" s="13" t="s">
        <v>66</v>
      </c>
      <c r="B3" s="13" t="s">
        <v>67</v>
      </c>
      <c r="C3" s="13" t="s">
        <v>5</v>
      </c>
      <c r="D3" s="13" t="s">
        <v>69</v>
      </c>
      <c r="E3" s="13" t="s">
        <v>69</v>
      </c>
      <c r="F3" s="13" t="s">
        <v>69</v>
      </c>
    </row>
    <row r="4" spans="1:6" ht="12.75">
      <c r="A4" s="143" t="s">
        <v>26</v>
      </c>
      <c r="B4" s="26">
        <v>4004</v>
      </c>
      <c r="C4" s="4" t="s">
        <v>246</v>
      </c>
      <c r="D4" s="34">
        <v>61970.53</v>
      </c>
      <c r="E4" s="342"/>
      <c r="F4" s="341"/>
    </row>
    <row r="5" spans="1:6" ht="12.75">
      <c r="A5" s="143" t="s">
        <v>26</v>
      </c>
      <c r="B5" s="20">
        <v>4005</v>
      </c>
      <c r="C5" s="4" t="s">
        <v>246</v>
      </c>
      <c r="D5" s="10">
        <v>970871.37</v>
      </c>
      <c r="E5" s="226">
        <f>SUM(D4:D5)</f>
        <v>1032841.9</v>
      </c>
      <c r="F5" s="83">
        <f>SUM(E5)</f>
        <v>1032841.9</v>
      </c>
    </row>
    <row r="6" spans="1:6" ht="12.75">
      <c r="A6" s="143"/>
      <c r="B6" s="20"/>
      <c r="C6" s="4"/>
      <c r="D6" s="10"/>
      <c r="E6" s="343"/>
      <c r="F6" s="79"/>
    </row>
    <row r="7" spans="1:6" ht="12.75">
      <c r="A7" s="7" t="s">
        <v>16</v>
      </c>
      <c r="B7" s="20">
        <v>4006</v>
      </c>
      <c r="C7" s="4" t="s">
        <v>242</v>
      </c>
      <c r="D7" s="10">
        <v>273608.1</v>
      </c>
      <c r="E7" s="165"/>
      <c r="F7" s="284"/>
    </row>
    <row r="8" spans="1:6" ht="12.75">
      <c r="A8" s="7" t="s">
        <v>16</v>
      </c>
      <c r="B8" s="20">
        <v>4007</v>
      </c>
      <c r="C8" s="4" t="s">
        <v>242</v>
      </c>
      <c r="D8" s="10">
        <v>1164438.4</v>
      </c>
      <c r="E8" s="165"/>
      <c r="F8" s="284"/>
    </row>
    <row r="9" spans="1:6" ht="12.75">
      <c r="A9" s="7" t="s">
        <v>16</v>
      </c>
      <c r="B9" s="20">
        <v>4008</v>
      </c>
      <c r="C9" s="4" t="s">
        <v>242</v>
      </c>
      <c r="D9" s="10">
        <v>301094</v>
      </c>
      <c r="E9" s="165"/>
      <c r="F9" s="284"/>
    </row>
    <row r="10" spans="1:6" ht="12.75">
      <c r="A10" s="7" t="s">
        <v>16</v>
      </c>
      <c r="B10" s="20">
        <v>4009</v>
      </c>
      <c r="C10" s="4" t="s">
        <v>242</v>
      </c>
      <c r="D10" s="10">
        <v>1219385.35</v>
      </c>
      <c r="E10" s="165">
        <f>SUM(D7:D10)</f>
        <v>2958525.85</v>
      </c>
      <c r="F10" s="284"/>
    </row>
    <row r="11" spans="1:6" ht="12.75">
      <c r="A11" s="7"/>
      <c r="B11" s="20"/>
      <c r="C11" s="4"/>
      <c r="D11" s="10"/>
      <c r="E11" s="165"/>
      <c r="F11" s="284"/>
    </row>
    <row r="12" spans="1:6" ht="12.75">
      <c r="A12" s="7" t="s">
        <v>16</v>
      </c>
      <c r="B12" s="20">
        <v>4010</v>
      </c>
      <c r="C12" s="18" t="s">
        <v>82</v>
      </c>
      <c r="D12" s="310">
        <v>3240523.83</v>
      </c>
      <c r="E12" s="344"/>
      <c r="F12" s="346"/>
    </row>
    <row r="13" spans="1:6" ht="12.75">
      <c r="A13" s="7" t="s">
        <v>16</v>
      </c>
      <c r="B13" s="20">
        <v>4011</v>
      </c>
      <c r="C13" s="18" t="s">
        <v>82</v>
      </c>
      <c r="D13" s="310">
        <v>9721571.79</v>
      </c>
      <c r="E13" s="345">
        <f>SUM(D12:D13)</f>
        <v>12962095.62</v>
      </c>
      <c r="F13" s="347">
        <f>SUM(E10:E13)</f>
        <v>15920621.469999999</v>
      </c>
    </row>
    <row r="14" spans="1:6" ht="12.75">
      <c r="A14" s="311"/>
      <c r="B14" s="26"/>
      <c r="C14" s="4"/>
      <c r="D14" s="10"/>
      <c r="E14" s="343"/>
      <c r="F14" s="79"/>
    </row>
    <row r="15" spans="1:6" ht="12.75">
      <c r="A15" s="7" t="s">
        <v>33</v>
      </c>
      <c r="B15" s="26">
        <v>4013</v>
      </c>
      <c r="C15" s="4" t="s">
        <v>31</v>
      </c>
      <c r="D15" s="341">
        <v>56800</v>
      </c>
      <c r="E15" s="226">
        <f>SUM(D15)</f>
        <v>56800</v>
      </c>
      <c r="F15" s="83">
        <f>SUM(E15)</f>
        <v>56800</v>
      </c>
    </row>
    <row r="16" spans="1:6" ht="15">
      <c r="A16" s="50"/>
      <c r="B16" s="50"/>
      <c r="C16" s="49"/>
      <c r="D16" s="54">
        <f>SUM(D4:D15)</f>
        <v>17010263.369999997</v>
      </c>
      <c r="E16" s="54">
        <f>SUM(E5:E15)</f>
        <v>17010263.369999997</v>
      </c>
      <c r="F16" s="54">
        <f>SUM(F5:F15)</f>
        <v>17010263.369999997</v>
      </c>
    </row>
    <row r="18" spans="4:5" ht="12.75">
      <c r="D18" s="245" t="s">
        <v>252</v>
      </c>
      <c r="E18" s="246"/>
    </row>
    <row r="19" spans="4:5" ht="12.75">
      <c r="D19" s="247"/>
      <c r="E19" s="248"/>
    </row>
    <row r="20" spans="4:5" ht="12.75">
      <c r="D20" s="247"/>
      <c r="E20" s="248"/>
    </row>
    <row r="21" spans="4:5" ht="12.75">
      <c r="D21" s="247"/>
      <c r="E21" s="160" t="s">
        <v>253</v>
      </c>
    </row>
    <row r="22" spans="4:5" ht="12.75">
      <c r="D22" s="247"/>
      <c r="E22" s="160" t="s">
        <v>73</v>
      </c>
    </row>
    <row r="23" spans="4:5" ht="12.75">
      <c r="D23" s="249"/>
      <c r="E23" s="161" t="s">
        <v>254</v>
      </c>
    </row>
  </sheetData>
  <mergeCells count="1">
    <mergeCell ref="A1:F1"/>
  </mergeCells>
  <printOptions/>
  <pageMargins left="0.34" right="0.24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2" sqref="A2:F3"/>
    </sheetView>
  </sheetViews>
  <sheetFormatPr defaultColWidth="9.140625" defaultRowHeight="12.75"/>
  <cols>
    <col min="1" max="1" width="11.28125" style="355" customWidth="1"/>
    <col min="2" max="2" width="8.140625" style="22" customWidth="1"/>
    <col min="3" max="3" width="32.57421875" style="22" customWidth="1"/>
    <col min="4" max="4" width="15.421875" style="22" customWidth="1"/>
    <col min="5" max="5" width="15.00390625" style="22" customWidth="1"/>
    <col min="6" max="6" width="15.421875" style="22" customWidth="1"/>
    <col min="7" max="16384" width="9.140625" style="22" customWidth="1"/>
  </cols>
  <sheetData>
    <row r="2" spans="1:6" ht="20.25">
      <c r="A2" s="389" t="s">
        <v>259</v>
      </c>
      <c r="B2" s="389"/>
      <c r="C2" s="389"/>
      <c r="D2" s="389"/>
      <c r="E2" s="389"/>
      <c r="F2" s="389"/>
    </row>
    <row r="3" spans="1:6" s="91" customFormat="1" ht="23.25" customHeight="1">
      <c r="A3" s="13" t="s">
        <v>66</v>
      </c>
      <c r="B3" s="13" t="s">
        <v>151</v>
      </c>
      <c r="C3" s="13" t="s">
        <v>68</v>
      </c>
      <c r="D3" s="13" t="s">
        <v>69</v>
      </c>
      <c r="E3" s="13" t="s">
        <v>69</v>
      </c>
      <c r="F3" s="13" t="s">
        <v>69</v>
      </c>
    </row>
    <row r="4" spans="1:6" ht="12.75">
      <c r="A4" s="356" t="s">
        <v>26</v>
      </c>
      <c r="B4" s="26">
        <v>4030</v>
      </c>
      <c r="C4" s="4" t="s">
        <v>130</v>
      </c>
      <c r="D4" s="10">
        <v>232348.62</v>
      </c>
      <c r="E4" s="20"/>
      <c r="F4" s="11"/>
    </row>
    <row r="5" spans="1:6" ht="12.75">
      <c r="A5" s="356" t="s">
        <v>26</v>
      </c>
      <c r="B5" s="26">
        <v>4031</v>
      </c>
      <c r="C5" s="4" t="s">
        <v>130</v>
      </c>
      <c r="D5" s="10">
        <v>2146901.27</v>
      </c>
      <c r="E5" s="13"/>
      <c r="F5" s="11"/>
    </row>
    <row r="6" spans="1:6" ht="12.75">
      <c r="A6" s="356" t="s">
        <v>26</v>
      </c>
      <c r="B6" s="26">
        <v>4032</v>
      </c>
      <c r="C6" s="4" t="s">
        <v>130</v>
      </c>
      <c r="D6" s="10">
        <v>194526.68</v>
      </c>
      <c r="E6" s="13"/>
      <c r="F6" s="11"/>
    </row>
    <row r="7" spans="1:6" ht="12.75">
      <c r="A7" s="356"/>
      <c r="B7" s="26"/>
      <c r="C7" s="4"/>
      <c r="D7" s="10"/>
      <c r="E7" s="233">
        <f>SUM(D4:D6)</f>
        <v>2573776.5700000003</v>
      </c>
      <c r="F7" s="212">
        <f>SUM(E7)</f>
        <v>2573776.5700000003</v>
      </c>
    </row>
    <row r="8" spans="1:6" s="23" customFormat="1" ht="12.75">
      <c r="A8" s="356" t="s">
        <v>258</v>
      </c>
      <c r="B8" s="20">
        <v>4033</v>
      </c>
      <c r="C8" s="4" t="s">
        <v>257</v>
      </c>
      <c r="D8" s="10">
        <v>3179315.96</v>
      </c>
      <c r="E8" s="13"/>
      <c r="F8" s="11"/>
    </row>
    <row r="9" spans="1:6" s="136" customFormat="1" ht="12.75">
      <c r="A9" s="356" t="s">
        <v>258</v>
      </c>
      <c r="B9" s="26">
        <v>4035</v>
      </c>
      <c r="C9" s="4" t="s">
        <v>250</v>
      </c>
      <c r="D9" s="10">
        <v>14543198.78</v>
      </c>
      <c r="E9" s="13"/>
      <c r="F9" s="11"/>
    </row>
    <row r="10" spans="1:6" s="136" customFormat="1" ht="12.75">
      <c r="A10" s="356"/>
      <c r="B10" s="26"/>
      <c r="C10" s="4"/>
      <c r="D10" s="10"/>
      <c r="E10" s="233">
        <f>SUM(D8:D9)</f>
        <v>17722514.74</v>
      </c>
      <c r="F10" s="212">
        <f>SUM(E10)</f>
        <v>17722514.74</v>
      </c>
    </row>
    <row r="11" spans="1:6" s="314" customFormat="1" ht="12.75">
      <c r="A11" s="357" t="s">
        <v>17</v>
      </c>
      <c r="B11" s="110">
        <v>4036</v>
      </c>
      <c r="C11" s="111" t="s">
        <v>63</v>
      </c>
      <c r="D11" s="146">
        <v>2171803.33</v>
      </c>
      <c r="E11" s="358"/>
      <c r="F11" s="359"/>
    </row>
    <row r="12" spans="1:6" s="314" customFormat="1" ht="12.75">
      <c r="A12" s="357" t="s">
        <v>17</v>
      </c>
      <c r="B12" s="144">
        <v>4044</v>
      </c>
      <c r="C12" s="111" t="s">
        <v>2</v>
      </c>
      <c r="D12" s="146">
        <v>110460</v>
      </c>
      <c r="E12" s="358"/>
      <c r="F12" s="359"/>
    </row>
    <row r="13" spans="1:6" s="314" customFormat="1" ht="12.75">
      <c r="A13" s="357"/>
      <c r="B13" s="110"/>
      <c r="C13" s="111"/>
      <c r="D13" s="146"/>
      <c r="E13" s="360">
        <f>SUM(D11:D12)</f>
        <v>2282263.33</v>
      </c>
      <c r="F13" s="361">
        <f>SUM(E13)</f>
        <v>2282263.33</v>
      </c>
    </row>
    <row r="14" spans="1:6" ht="12.75">
      <c r="A14" s="356" t="s">
        <v>16</v>
      </c>
      <c r="B14" s="20">
        <v>4037</v>
      </c>
      <c r="C14" s="18" t="s">
        <v>77</v>
      </c>
      <c r="D14" s="310">
        <v>572400</v>
      </c>
      <c r="E14" s="13"/>
      <c r="F14" s="11"/>
    </row>
    <row r="15" spans="1:6" ht="12.75">
      <c r="A15" s="356" t="s">
        <v>16</v>
      </c>
      <c r="B15" s="20">
        <v>4038</v>
      </c>
      <c r="C15" s="18" t="s">
        <v>77</v>
      </c>
      <c r="D15" s="310">
        <v>143100</v>
      </c>
      <c r="E15" s="13"/>
      <c r="F15" s="11"/>
    </row>
    <row r="16" spans="1:6" ht="12.75">
      <c r="A16" s="356" t="s">
        <v>16</v>
      </c>
      <c r="B16" s="20">
        <v>4039</v>
      </c>
      <c r="C16" s="18" t="s">
        <v>77</v>
      </c>
      <c r="D16" s="310">
        <v>89356.84</v>
      </c>
      <c r="E16" s="13"/>
      <c r="F16" s="11"/>
    </row>
    <row r="17" spans="1:6" ht="12.75">
      <c r="A17" s="356"/>
      <c r="B17" s="20"/>
      <c r="C17" s="18"/>
      <c r="D17" s="310"/>
      <c r="E17" s="233">
        <f>SUM(D14:D16)</f>
        <v>804856.84</v>
      </c>
      <c r="F17" s="11"/>
    </row>
    <row r="18" spans="1:6" ht="12.75">
      <c r="A18" s="356" t="s">
        <v>16</v>
      </c>
      <c r="B18" s="20">
        <v>4040</v>
      </c>
      <c r="C18" s="4" t="s">
        <v>242</v>
      </c>
      <c r="D18" s="10">
        <v>293597.89</v>
      </c>
      <c r="E18" s="13"/>
      <c r="F18" s="11"/>
    </row>
    <row r="19" spans="1:6" ht="12.75">
      <c r="A19" s="356" t="s">
        <v>16</v>
      </c>
      <c r="B19" s="20">
        <v>4041</v>
      </c>
      <c r="C19" s="4" t="s">
        <v>242</v>
      </c>
      <c r="D19" s="10">
        <v>1073021.96</v>
      </c>
      <c r="E19" s="13"/>
      <c r="F19" s="11"/>
    </row>
    <row r="20" spans="1:6" ht="12.75">
      <c r="A20" s="356"/>
      <c r="B20" s="20"/>
      <c r="C20" s="4"/>
      <c r="D20" s="10"/>
      <c r="E20" s="233">
        <f>SUM(D18:D19)</f>
        <v>1366619.85</v>
      </c>
      <c r="F20" s="212">
        <f>SUM(E17:E20)</f>
        <v>2171476.69</v>
      </c>
    </row>
    <row r="21" spans="1:6" ht="12.75">
      <c r="A21" s="356" t="s">
        <v>27</v>
      </c>
      <c r="B21" s="26">
        <v>4042</v>
      </c>
      <c r="C21" s="4" t="s">
        <v>107</v>
      </c>
      <c r="D21" s="34">
        <v>1122860.3</v>
      </c>
      <c r="E21" s="13"/>
      <c r="F21" s="11"/>
    </row>
    <row r="22" spans="1:6" ht="12.75">
      <c r="A22" s="3"/>
      <c r="B22" s="3"/>
      <c r="C22" s="3"/>
      <c r="D22" s="3"/>
      <c r="E22" s="233">
        <f>SUM(D21)</f>
        <v>1122860.3</v>
      </c>
      <c r="F22" s="212">
        <f>SUM(E22)</f>
        <v>1122860.3</v>
      </c>
    </row>
    <row r="23" spans="1:6" ht="12.75">
      <c r="A23" s="356" t="s">
        <v>15</v>
      </c>
      <c r="B23" s="144">
        <v>4043</v>
      </c>
      <c r="C23" s="18" t="s">
        <v>241</v>
      </c>
      <c r="D23" s="310">
        <v>26114.7</v>
      </c>
      <c r="E23" s="358"/>
      <c r="F23" s="11"/>
    </row>
    <row r="24" spans="1:6" ht="12.75">
      <c r="A24" s="356" t="s">
        <v>15</v>
      </c>
      <c r="B24" s="26">
        <v>4045</v>
      </c>
      <c r="C24" s="4" t="s">
        <v>22</v>
      </c>
      <c r="D24" s="34">
        <v>434900</v>
      </c>
      <c r="E24" s="13"/>
      <c r="F24" s="11"/>
    </row>
    <row r="25" spans="1:6" ht="12.75">
      <c r="A25" s="211"/>
      <c r="B25" s="3"/>
      <c r="C25" s="3"/>
      <c r="D25" s="3"/>
      <c r="E25" s="232">
        <f>SUM(D23:D24)</f>
        <v>461014.7</v>
      </c>
      <c r="F25" s="44">
        <f>SUM(E25)</f>
        <v>461014.7</v>
      </c>
    </row>
    <row r="26" spans="3:6" ht="27" customHeight="1">
      <c r="C26" s="91" t="s">
        <v>213</v>
      </c>
      <c r="D26" s="69">
        <f>SUM(D4:D24)</f>
        <v>26333906.330000002</v>
      </c>
      <c r="E26" s="69">
        <f>SUM(E25,E22,E20,E17,E13,E10,E7)</f>
        <v>26333906.33</v>
      </c>
      <c r="F26" s="69">
        <f>SUM(F7:F25)</f>
        <v>26333906.330000002</v>
      </c>
    </row>
    <row r="28" spans="4:5" ht="12.75">
      <c r="D28" s="245" t="s">
        <v>209</v>
      </c>
      <c r="E28" s="246"/>
    </row>
    <row r="29" spans="4:5" ht="12.75">
      <c r="D29" s="247"/>
      <c r="E29" s="248"/>
    </row>
    <row r="30" spans="4:5" ht="12.75">
      <c r="D30" s="247"/>
      <c r="E30" s="248"/>
    </row>
    <row r="31" spans="4:5" ht="12.75">
      <c r="D31" s="247"/>
      <c r="E31" s="248" t="s">
        <v>253</v>
      </c>
    </row>
    <row r="32" spans="4:5" ht="12.75">
      <c r="D32" s="247"/>
      <c r="E32" s="248" t="s">
        <v>73</v>
      </c>
    </row>
    <row r="33" spans="4:5" ht="12.75">
      <c r="D33" s="249"/>
      <c r="E33" s="272" t="s">
        <v>260</v>
      </c>
    </row>
    <row r="34" spans="4:5" ht="12.75">
      <c r="D34" s="27"/>
      <c r="E34" s="27"/>
    </row>
    <row r="35" spans="4:5" ht="12.75">
      <c r="D35" s="27"/>
      <c r="E35" s="27"/>
    </row>
    <row r="36" spans="4:5" ht="12.75">
      <c r="D36" s="27"/>
      <c r="E36" s="27"/>
    </row>
    <row r="37" spans="4:5" ht="12.75">
      <c r="D37" s="27"/>
      <c r="E37" s="27"/>
    </row>
  </sheetData>
  <mergeCells count="1">
    <mergeCell ref="A2:F2"/>
  </mergeCells>
  <printOptions/>
  <pageMargins left="0.35" right="0.24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9">
      <selection activeCell="D18" sqref="D18:E23"/>
    </sheetView>
  </sheetViews>
  <sheetFormatPr defaultColWidth="9.140625" defaultRowHeight="12.75"/>
  <cols>
    <col min="1" max="1" width="9.28125" style="43" customWidth="1"/>
    <col min="2" max="2" width="7.7109375" style="22" customWidth="1"/>
    <col min="3" max="3" width="36.28125" style="22" bestFit="1" customWidth="1"/>
    <col min="4" max="4" width="15.28125" style="22" customWidth="1"/>
    <col min="5" max="5" width="13.8515625" style="22" customWidth="1"/>
    <col min="6" max="6" width="11.00390625" style="22" customWidth="1"/>
    <col min="7" max="7" width="8.421875" style="22" bestFit="1" customWidth="1"/>
    <col min="8" max="16384" width="9.140625" style="22" customWidth="1"/>
  </cols>
  <sheetData>
    <row r="1" spans="1:6" ht="35.25" customHeight="1">
      <c r="A1" s="390" t="s">
        <v>255</v>
      </c>
      <c r="B1" s="390"/>
      <c r="C1" s="390"/>
      <c r="D1" s="390"/>
      <c r="E1" s="390"/>
      <c r="F1" s="36"/>
    </row>
    <row r="2" spans="1:6" s="350" customFormat="1" ht="23.25" customHeight="1">
      <c r="A2" s="352" t="s">
        <v>66</v>
      </c>
      <c r="B2" s="352" t="s">
        <v>151</v>
      </c>
      <c r="C2" s="352" t="s">
        <v>5</v>
      </c>
      <c r="D2" s="353" t="s">
        <v>69</v>
      </c>
      <c r="E2" s="353" t="s">
        <v>69</v>
      </c>
      <c r="F2" s="351"/>
    </row>
    <row r="3" spans="1:6" s="221" customFormat="1" ht="12.75">
      <c r="A3" s="143" t="s">
        <v>17</v>
      </c>
      <c r="B3" s="110">
        <v>4026</v>
      </c>
      <c r="C3" s="111" t="s">
        <v>63</v>
      </c>
      <c r="D3" s="146">
        <v>1813123.22</v>
      </c>
      <c r="E3" s="210"/>
      <c r="F3" s="349"/>
    </row>
    <row r="4" spans="1:6" ht="12.75">
      <c r="A4" s="7" t="s">
        <v>17</v>
      </c>
      <c r="B4" s="20">
        <v>4020</v>
      </c>
      <c r="C4" s="4" t="s">
        <v>8</v>
      </c>
      <c r="D4" s="10">
        <v>332486.93</v>
      </c>
      <c r="E4" s="11"/>
      <c r="F4" s="348"/>
    </row>
    <row r="5" spans="1:6" ht="12.75">
      <c r="A5" s="7" t="s">
        <v>17</v>
      </c>
      <c r="B5" s="20">
        <v>4021</v>
      </c>
      <c r="C5" s="4" t="s">
        <v>8</v>
      </c>
      <c r="D5" s="10">
        <v>54257.73</v>
      </c>
      <c r="E5" s="11"/>
      <c r="F5" s="348"/>
    </row>
    <row r="6" spans="1:6" ht="12.75">
      <c r="A6" s="7" t="s">
        <v>17</v>
      </c>
      <c r="B6" s="26">
        <v>4022</v>
      </c>
      <c r="C6" s="4" t="s">
        <v>8</v>
      </c>
      <c r="D6" s="34">
        <v>406418.99</v>
      </c>
      <c r="E6" s="206"/>
      <c r="F6" s="349"/>
    </row>
    <row r="7" spans="1:6" ht="12.75">
      <c r="A7" s="7" t="s">
        <v>17</v>
      </c>
      <c r="B7" s="26">
        <v>4023</v>
      </c>
      <c r="C7" s="4" t="s">
        <v>8</v>
      </c>
      <c r="D7" s="34">
        <v>56863.26</v>
      </c>
      <c r="E7" s="206"/>
      <c r="F7" s="349"/>
    </row>
    <row r="8" spans="1:6" ht="12.75">
      <c r="A8" s="7" t="s">
        <v>17</v>
      </c>
      <c r="B8" s="26">
        <v>4024</v>
      </c>
      <c r="C8" s="4" t="s">
        <v>8</v>
      </c>
      <c r="D8" s="34">
        <v>121243.14</v>
      </c>
      <c r="E8" s="206"/>
      <c r="F8" s="349"/>
    </row>
    <row r="9" spans="1:6" ht="12.75">
      <c r="A9" s="7"/>
      <c r="B9" s="26"/>
      <c r="C9" s="4"/>
      <c r="D9" s="34"/>
      <c r="E9" s="354">
        <f>SUM(D3:D8)</f>
        <v>2784393.27</v>
      </c>
      <c r="F9" s="349"/>
    </row>
    <row r="10" spans="1:6" ht="12.75">
      <c r="A10" s="7" t="s">
        <v>27</v>
      </c>
      <c r="B10" s="20">
        <v>4025</v>
      </c>
      <c r="C10" s="4" t="s">
        <v>19</v>
      </c>
      <c r="D10" s="10">
        <v>559218.3</v>
      </c>
      <c r="E10" s="11"/>
      <c r="F10" s="36"/>
    </row>
    <row r="11" spans="1:5" ht="12.75">
      <c r="A11" s="163"/>
      <c r="B11" s="3"/>
      <c r="C11" s="3"/>
      <c r="D11" s="3"/>
      <c r="E11" s="44">
        <f>SUM(D10)</f>
        <v>559218.3</v>
      </c>
    </row>
    <row r="12" spans="1:6" ht="12.75">
      <c r="A12" s="7" t="s">
        <v>16</v>
      </c>
      <c r="B12" s="20">
        <v>4027</v>
      </c>
      <c r="C12" s="4" t="s">
        <v>41</v>
      </c>
      <c r="D12" s="10">
        <v>670812.74</v>
      </c>
      <c r="E12" s="4"/>
      <c r="F12" s="36"/>
    </row>
    <row r="13" spans="1:6" ht="12.75">
      <c r="A13" s="7" t="s">
        <v>16</v>
      </c>
      <c r="B13" s="20">
        <v>4028</v>
      </c>
      <c r="C13" s="4" t="s">
        <v>41</v>
      </c>
      <c r="D13" s="10">
        <v>889216.86</v>
      </c>
      <c r="E13" s="4"/>
      <c r="F13" s="36"/>
    </row>
    <row r="14" spans="1:5" ht="12.75">
      <c r="A14" s="163"/>
      <c r="B14" s="3"/>
      <c r="C14" s="3"/>
      <c r="D14" s="3"/>
      <c r="E14" s="44">
        <f>SUM(D12:D13)</f>
        <v>1560029.6</v>
      </c>
    </row>
    <row r="15" spans="1:5" s="49" customFormat="1" ht="21.75" customHeight="1">
      <c r="A15" s="50"/>
      <c r="C15" s="74" t="s">
        <v>71</v>
      </c>
      <c r="D15" s="69">
        <f>SUM(D3:D14)</f>
        <v>4903641.170000001</v>
      </c>
      <c r="E15" s="69">
        <f>SUM(E14,E11,E9)</f>
        <v>4903641.17</v>
      </c>
    </row>
    <row r="18" spans="4:5" ht="12.75">
      <c r="D18" s="245" t="s">
        <v>209</v>
      </c>
      <c r="E18" s="246"/>
    </row>
    <row r="19" spans="4:5" ht="12.75">
      <c r="D19" s="247"/>
      <c r="E19" s="248"/>
    </row>
    <row r="20" spans="4:5" ht="12.75">
      <c r="D20" s="247"/>
      <c r="E20" s="248"/>
    </row>
    <row r="21" spans="4:5" ht="12.75">
      <c r="D21" s="247"/>
      <c r="E21" s="248" t="s">
        <v>253</v>
      </c>
    </row>
    <row r="22" spans="4:5" ht="12.75">
      <c r="D22" s="247"/>
      <c r="E22" s="248" t="s">
        <v>73</v>
      </c>
    </row>
    <row r="23" spans="4:5" ht="12.75">
      <c r="D23" s="249"/>
      <c r="E23" s="272" t="s">
        <v>256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workbookViewId="0" topLeftCell="B12">
      <selection activeCell="C30" sqref="C30"/>
    </sheetView>
  </sheetViews>
  <sheetFormatPr defaultColWidth="9.140625" defaultRowHeight="12.75"/>
  <cols>
    <col min="1" max="1" width="15.140625" style="0" customWidth="1"/>
    <col min="2" max="2" width="10.28125" style="0" customWidth="1"/>
    <col min="3" max="3" width="47.00390625" style="0" customWidth="1"/>
    <col min="4" max="4" width="15.00390625" style="0" customWidth="1"/>
    <col min="5" max="5" width="14.8515625" style="0" customWidth="1"/>
    <col min="6" max="6" width="12.421875" style="0" customWidth="1"/>
  </cols>
  <sheetData>
    <row r="2" spans="1:6" ht="20.25">
      <c r="A2" s="378" t="s">
        <v>265</v>
      </c>
      <c r="B2" s="378"/>
      <c r="C2" s="378"/>
      <c r="D2" s="378"/>
      <c r="E2" s="378"/>
      <c r="F2" s="378"/>
    </row>
    <row r="3" spans="1:6" ht="12.75">
      <c r="A3" s="13" t="s">
        <v>66</v>
      </c>
      <c r="B3" s="13" t="s">
        <v>151</v>
      </c>
      <c r="C3" s="13" t="s">
        <v>68</v>
      </c>
      <c r="D3" s="13" t="s">
        <v>69</v>
      </c>
      <c r="E3" s="13" t="s">
        <v>69</v>
      </c>
      <c r="F3" s="91"/>
    </row>
    <row r="4" spans="1:6" ht="12.75">
      <c r="A4" s="362" t="s">
        <v>26</v>
      </c>
      <c r="B4" s="20">
        <v>4063</v>
      </c>
      <c r="C4" s="11" t="e">
        <f>#REF!</f>
        <v>#REF!</v>
      </c>
      <c r="D4" s="212" t="e">
        <f>#REF!</f>
        <v>#REF!</v>
      </c>
      <c r="E4" s="11"/>
      <c r="F4" s="22"/>
    </row>
    <row r="5" spans="1:6" ht="12.75">
      <c r="A5" s="362" t="s">
        <v>26</v>
      </c>
      <c r="B5" s="20">
        <v>4064</v>
      </c>
      <c r="C5" s="11" t="e">
        <f>#REF!</f>
        <v>#REF!</v>
      </c>
      <c r="D5" s="212" t="e">
        <f>#REF!</f>
        <v>#REF!</v>
      </c>
      <c r="E5" s="15"/>
      <c r="F5" s="22"/>
    </row>
    <row r="6" spans="1:6" ht="12.75">
      <c r="A6" s="362" t="s">
        <v>26</v>
      </c>
      <c r="B6" s="20">
        <v>4065</v>
      </c>
      <c r="C6" s="11" t="e">
        <f>#REF!</f>
        <v>#REF!</v>
      </c>
      <c r="D6" s="212" t="e">
        <f>#REF!</f>
        <v>#REF!</v>
      </c>
      <c r="E6" s="232" t="e">
        <f>D4+D5+D6</f>
        <v>#REF!</v>
      </c>
      <c r="F6" s="22"/>
    </row>
    <row r="7" spans="1:6" ht="12.75">
      <c r="A7" s="362"/>
      <c r="B7" s="20"/>
      <c r="C7" s="11"/>
      <c r="D7" s="212"/>
      <c r="E7" s="232"/>
      <c r="F7" s="22"/>
    </row>
    <row r="8" spans="1:6" ht="12.75">
      <c r="A8" s="362" t="s">
        <v>16</v>
      </c>
      <c r="B8" s="20">
        <v>4066</v>
      </c>
      <c r="C8" s="11" t="e">
        <f>#REF!</f>
        <v>#REF!</v>
      </c>
      <c r="D8" s="212" t="e">
        <f>#REF!</f>
        <v>#REF!</v>
      </c>
      <c r="E8" s="232" t="e">
        <f>D8</f>
        <v>#REF!</v>
      </c>
      <c r="F8" s="22"/>
    </row>
    <row r="9" spans="1:6" ht="12.75" hidden="1">
      <c r="A9" s="362"/>
      <c r="B9" s="20"/>
      <c r="C9" s="11"/>
      <c r="D9" s="212"/>
      <c r="E9" s="15"/>
      <c r="F9" s="22"/>
    </row>
    <row r="10" spans="1:6" ht="12.75">
      <c r="A10" s="362"/>
      <c r="B10" s="20"/>
      <c r="C10" s="11"/>
      <c r="D10" s="212"/>
      <c r="E10" s="15"/>
      <c r="F10" s="22"/>
    </row>
    <row r="11" spans="1:6" ht="12.75">
      <c r="A11" s="362" t="s">
        <v>258</v>
      </c>
      <c r="B11" s="20">
        <v>4068</v>
      </c>
      <c r="C11" s="11" t="e">
        <f>#REF!</f>
        <v>#REF!</v>
      </c>
      <c r="D11" s="212" t="e">
        <f>#REF!</f>
        <v>#REF!</v>
      </c>
      <c r="E11" s="15"/>
      <c r="F11" s="22"/>
    </row>
    <row r="12" spans="1:6" ht="12.75">
      <c r="A12" s="362" t="s">
        <v>258</v>
      </c>
      <c r="B12" s="20">
        <v>4069</v>
      </c>
      <c r="C12" s="11" t="e">
        <f>C11</f>
        <v>#REF!</v>
      </c>
      <c r="D12" s="212" t="e">
        <f>D11</f>
        <v>#REF!</v>
      </c>
      <c r="E12" s="15"/>
      <c r="F12" s="22"/>
    </row>
    <row r="13" spans="1:6" ht="12.75">
      <c r="A13" s="362" t="s">
        <v>258</v>
      </c>
      <c r="B13" s="20">
        <v>4070</v>
      </c>
      <c r="C13" s="11" t="e">
        <f>C12</f>
        <v>#REF!</v>
      </c>
      <c r="D13" s="212" t="e">
        <f>D12</f>
        <v>#REF!</v>
      </c>
      <c r="E13" s="15"/>
      <c r="F13" s="22"/>
    </row>
    <row r="14" spans="1:6" ht="12.75">
      <c r="A14" s="362" t="s">
        <v>258</v>
      </c>
      <c r="B14" s="20">
        <v>4071</v>
      </c>
      <c r="C14" s="11" t="e">
        <f>C13</f>
        <v>#REF!</v>
      </c>
      <c r="D14" s="213">
        <v>4000000</v>
      </c>
      <c r="E14" s="232" t="e">
        <f>D11+D12+D13+D14</f>
        <v>#REF!</v>
      </c>
      <c r="F14" s="22"/>
    </row>
    <row r="15" spans="1:6" ht="12.75">
      <c r="A15" s="362"/>
      <c r="B15" s="20"/>
      <c r="C15" s="11"/>
      <c r="D15" s="213"/>
      <c r="E15" s="232"/>
      <c r="F15" s="22"/>
    </row>
    <row r="16" spans="1:6" ht="12.75">
      <c r="A16" s="362" t="s">
        <v>17</v>
      </c>
      <c r="B16" s="20">
        <v>4072</v>
      </c>
      <c r="C16" s="11" t="e">
        <f>#REF!</f>
        <v>#REF!</v>
      </c>
      <c r="D16" s="212" t="e">
        <f>#REF!</f>
        <v>#REF!</v>
      </c>
      <c r="E16" s="15"/>
      <c r="F16" s="22"/>
    </row>
    <row r="17" spans="1:6" ht="12.75">
      <c r="A17" s="362" t="str">
        <f>A16</f>
        <v>Rodrigues</v>
      </c>
      <c r="B17" s="20">
        <v>4073</v>
      </c>
      <c r="C17" s="11" t="e">
        <f>C16</f>
        <v>#REF!</v>
      </c>
      <c r="D17" s="212" t="e">
        <f>#REF!</f>
        <v>#REF!</v>
      </c>
      <c r="E17" s="15"/>
      <c r="F17" s="22"/>
    </row>
    <row r="18" spans="1:6" ht="12.75">
      <c r="A18" s="362" t="str">
        <f>A17</f>
        <v>Rodrigues</v>
      </c>
      <c r="B18" s="20">
        <v>4074</v>
      </c>
      <c r="C18" s="11" t="e">
        <f>C17</f>
        <v>#REF!</v>
      </c>
      <c r="D18" s="212" t="e">
        <f>#REF!</f>
        <v>#REF!</v>
      </c>
      <c r="E18" s="232" t="e">
        <f>D16+D17+D18</f>
        <v>#REF!</v>
      </c>
      <c r="F18" s="22"/>
    </row>
    <row r="19" spans="1:6" ht="12.75">
      <c r="A19" s="11"/>
      <c r="B19" s="11"/>
      <c r="C19" s="11"/>
      <c r="D19" s="232" t="e">
        <f>SUM(D4:D18)</f>
        <v>#REF!</v>
      </c>
      <c r="E19" s="232" t="e">
        <f>SUM(E6:E18)</f>
        <v>#REF!</v>
      </c>
      <c r="F19" s="22"/>
    </row>
    <row r="20" spans="1:6" ht="12.75">
      <c r="A20" s="22"/>
      <c r="B20" s="22"/>
      <c r="C20" s="22"/>
      <c r="D20" s="22"/>
      <c r="E20" s="22"/>
      <c r="F20" s="22"/>
    </row>
    <row r="21" spans="1:6" ht="12.75">
      <c r="A21" s="22"/>
      <c r="B21" s="22"/>
      <c r="C21" s="22"/>
      <c r="D21" s="22"/>
      <c r="E21" s="22"/>
      <c r="F21" s="22"/>
    </row>
    <row r="23" spans="4:6" ht="12.75">
      <c r="D23" s="6"/>
      <c r="E23" s="6"/>
      <c r="F23" s="6"/>
    </row>
    <row r="24" spans="4:6" ht="12.75">
      <c r="D24" s="6" t="s">
        <v>261</v>
      </c>
      <c r="E24" s="6"/>
      <c r="F24" s="6"/>
    </row>
    <row r="25" spans="4:6" ht="12.75">
      <c r="D25" s="6"/>
      <c r="E25" s="6" t="s">
        <v>263</v>
      </c>
      <c r="F25" s="6"/>
    </row>
    <row r="26" spans="4:6" ht="12.75">
      <c r="D26" s="6"/>
      <c r="E26" s="6" t="s">
        <v>262</v>
      </c>
      <c r="F26" s="6"/>
    </row>
    <row r="27" spans="4:6" ht="12.75">
      <c r="D27" s="6"/>
      <c r="E27" s="6" t="s">
        <v>264</v>
      </c>
      <c r="F27" s="6"/>
    </row>
  </sheetData>
  <mergeCells count="1">
    <mergeCell ref="A2:F2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9" sqref="B19"/>
    </sheetView>
  </sheetViews>
  <sheetFormatPr defaultColWidth="9.140625" defaultRowHeight="12.75"/>
  <cols>
    <col min="1" max="1" width="15.8515625" style="0" customWidth="1"/>
    <col min="2" max="2" width="33.57421875" style="0" customWidth="1"/>
    <col min="3" max="3" width="12.7109375" style="0" customWidth="1"/>
    <col min="4" max="4" width="12.421875" style="0" customWidth="1"/>
    <col min="5" max="5" width="15.57421875" style="0" customWidth="1"/>
    <col min="6" max="6" width="0.13671875" style="0" customWidth="1"/>
    <col min="7" max="7" width="3.8515625" style="0" hidden="1" customWidth="1"/>
    <col min="8" max="8" width="9.140625" style="0" hidden="1" customWidth="1"/>
  </cols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E57"/>
  <sheetViews>
    <sheetView workbookViewId="0" topLeftCell="A17">
      <selection activeCell="F47" sqref="F47"/>
    </sheetView>
  </sheetViews>
  <sheetFormatPr defaultColWidth="9.140625" defaultRowHeight="12.75"/>
  <cols>
    <col min="1" max="1" width="0.13671875" style="0" customWidth="1"/>
    <col min="2" max="2" width="12.00390625" style="0" customWidth="1"/>
    <col min="3" max="3" width="33.57421875" style="0" customWidth="1"/>
    <col min="4" max="4" width="17.00390625" style="0" customWidth="1"/>
    <col min="5" max="5" width="14.7109375" style="0" customWidth="1"/>
  </cols>
  <sheetData>
    <row r="1" ht="12.75" hidden="1"/>
    <row r="2" spans="2:3" ht="12.75" hidden="1">
      <c r="B2" s="162"/>
      <c r="C2" s="65"/>
    </row>
    <row r="3" spans="2:3" ht="12.75" hidden="1">
      <c r="B3" s="162"/>
      <c r="C3" s="65"/>
    </row>
    <row r="4" spans="2:3" ht="12.75" hidden="1">
      <c r="B4" s="162"/>
      <c r="C4" s="65"/>
    </row>
    <row r="5" spans="2:3" ht="12.75" hidden="1">
      <c r="B5" s="162"/>
      <c r="C5" s="65"/>
    </row>
    <row r="6" spans="2:3" ht="12.75" hidden="1">
      <c r="B6" s="162"/>
      <c r="C6" s="65"/>
    </row>
    <row r="7" spans="2:3" ht="12.75" hidden="1">
      <c r="B7" s="25"/>
      <c r="C7" s="48"/>
    </row>
    <row r="8" spans="2:3" ht="12.75" hidden="1">
      <c r="B8" s="25"/>
      <c r="C8" s="364"/>
    </row>
    <row r="9" spans="2:3" ht="12.75" hidden="1">
      <c r="B9" s="25"/>
      <c r="C9" s="364"/>
    </row>
    <row r="10" ht="12.75" hidden="1">
      <c r="B10" s="22"/>
    </row>
    <row r="11" spans="2:3" ht="12.75" hidden="1">
      <c r="B11" s="25"/>
      <c r="C11" s="48"/>
    </row>
    <row r="12" spans="2:3" ht="12.75" hidden="1">
      <c r="B12" s="25"/>
      <c r="C12" s="48"/>
    </row>
    <row r="13" spans="2:3" ht="12.75" hidden="1">
      <c r="B13" s="25"/>
      <c r="C13" s="48"/>
    </row>
    <row r="14" spans="2:3" ht="12.75" hidden="1">
      <c r="B14" s="25"/>
      <c r="C14" s="48"/>
    </row>
    <row r="15" spans="2:3" ht="12.75" hidden="1">
      <c r="B15" s="25"/>
      <c r="C15" s="48"/>
    </row>
    <row r="16" ht="12.75" hidden="1"/>
    <row r="17" spans="2:4" ht="12.75">
      <c r="B17" s="12" t="s">
        <v>16</v>
      </c>
      <c r="C17" s="18" t="s">
        <v>77</v>
      </c>
      <c r="D17" s="209">
        <v>566280</v>
      </c>
    </row>
    <row r="18" spans="2:4" ht="12.75">
      <c r="B18" s="12" t="s">
        <v>16</v>
      </c>
      <c r="C18" s="18" t="s">
        <v>77</v>
      </c>
      <c r="D18" s="209">
        <v>141570</v>
      </c>
    </row>
    <row r="19" spans="2:4" ht="12.75">
      <c r="B19" s="12" t="s">
        <v>16</v>
      </c>
      <c r="C19" s="18" t="s">
        <v>77</v>
      </c>
      <c r="D19" s="209">
        <v>67703.19</v>
      </c>
    </row>
    <row r="20" spans="2:4" ht="12.75">
      <c r="B20" s="12" t="s">
        <v>16</v>
      </c>
      <c r="C20" s="18" t="s">
        <v>82</v>
      </c>
      <c r="D20" s="209">
        <v>1312319.56</v>
      </c>
    </row>
    <row r="21" spans="2:4" ht="12.75">
      <c r="B21" s="12" t="s">
        <v>16</v>
      </c>
      <c r="C21" s="18" t="s">
        <v>82</v>
      </c>
      <c r="D21" s="209">
        <v>3936958.67</v>
      </c>
    </row>
    <row r="22" spans="2:4" ht="12.75">
      <c r="B22" s="12" t="s">
        <v>16</v>
      </c>
      <c r="C22" s="4" t="s">
        <v>242</v>
      </c>
      <c r="D22" s="10">
        <v>858964.66</v>
      </c>
    </row>
    <row r="23" spans="2:4" ht="12.75">
      <c r="B23" s="12" t="s">
        <v>16</v>
      </c>
      <c r="C23" s="4" t="s">
        <v>242</v>
      </c>
      <c r="D23" s="10">
        <v>2873114.25</v>
      </c>
    </row>
    <row r="24" spans="2:4" ht="12.75">
      <c r="B24" s="12" t="s">
        <v>16</v>
      </c>
      <c r="C24" s="18" t="s">
        <v>77</v>
      </c>
      <c r="D24" s="209">
        <v>413400</v>
      </c>
    </row>
    <row r="25" spans="2:4" ht="12.75">
      <c r="B25" s="12" t="s">
        <v>16</v>
      </c>
      <c r="C25" s="18" t="s">
        <v>77</v>
      </c>
      <c r="D25" s="209">
        <v>103350</v>
      </c>
    </row>
    <row r="26" spans="2:4" ht="12.75">
      <c r="B26" s="12" t="s">
        <v>16</v>
      </c>
      <c r="C26" s="4" t="s">
        <v>41</v>
      </c>
      <c r="D26" s="10">
        <v>959938.29</v>
      </c>
    </row>
    <row r="27" spans="2:4" ht="12.75">
      <c r="B27" s="12" t="s">
        <v>16</v>
      </c>
      <c r="C27" s="4" t="s">
        <v>41</v>
      </c>
      <c r="D27" s="10">
        <v>1272476.32</v>
      </c>
    </row>
    <row r="28" spans="2:4" ht="12.75">
      <c r="B28" s="12" t="s">
        <v>16</v>
      </c>
      <c r="C28" s="4" t="s">
        <v>141</v>
      </c>
      <c r="D28" s="10">
        <v>1481787.03</v>
      </c>
    </row>
    <row r="29" spans="2:4" ht="12.75">
      <c r="B29" s="12" t="s">
        <v>16</v>
      </c>
      <c r="C29" s="4" t="s">
        <v>141</v>
      </c>
      <c r="D29" s="10">
        <v>111532.36</v>
      </c>
    </row>
    <row r="30" spans="2:4" ht="12.75">
      <c r="B30" s="12" t="s">
        <v>16</v>
      </c>
      <c r="C30" s="4" t="s">
        <v>141</v>
      </c>
      <c r="D30" s="10">
        <v>52855.07</v>
      </c>
    </row>
    <row r="31" spans="2:4" ht="12.75">
      <c r="B31" s="12" t="s">
        <v>16</v>
      </c>
      <c r="C31" s="18" t="s">
        <v>82</v>
      </c>
      <c r="D31" s="310">
        <v>1798833.52</v>
      </c>
    </row>
    <row r="32" spans="2:4" ht="12.75">
      <c r="B32" s="12" t="s">
        <v>16</v>
      </c>
      <c r="C32" s="18" t="s">
        <v>82</v>
      </c>
      <c r="D32" s="310">
        <v>5396650.55</v>
      </c>
    </row>
    <row r="33" spans="2:4" ht="12.75">
      <c r="B33" s="12" t="s">
        <v>16</v>
      </c>
      <c r="C33" s="18" t="s">
        <v>77</v>
      </c>
      <c r="D33" s="310">
        <v>516522.27</v>
      </c>
    </row>
    <row r="34" spans="2:4" ht="12.75">
      <c r="B34" s="12" t="s">
        <v>16</v>
      </c>
      <c r="C34" s="18" t="s">
        <v>77</v>
      </c>
      <c r="D34" s="310">
        <v>129225</v>
      </c>
    </row>
    <row r="35" spans="2:4" ht="12.75">
      <c r="B35" s="12" t="s">
        <v>16</v>
      </c>
      <c r="C35" s="18" t="s">
        <v>77</v>
      </c>
      <c r="D35" s="310">
        <v>54825.44</v>
      </c>
    </row>
    <row r="36" spans="2:4" ht="12.75">
      <c r="B36" s="12" t="s">
        <v>16</v>
      </c>
      <c r="C36" s="18" t="s">
        <v>77</v>
      </c>
      <c r="D36" s="310">
        <v>24941</v>
      </c>
    </row>
    <row r="37" spans="2:4" ht="12.75">
      <c r="B37" s="12" t="s">
        <v>16</v>
      </c>
      <c r="C37" s="4" t="s">
        <v>242</v>
      </c>
      <c r="D37" s="10">
        <v>273608.1</v>
      </c>
    </row>
    <row r="38" spans="2:4" ht="12.75">
      <c r="B38" s="12" t="s">
        <v>16</v>
      </c>
      <c r="C38" s="4" t="s">
        <v>242</v>
      </c>
      <c r="D38" s="10">
        <v>1164438.4</v>
      </c>
    </row>
    <row r="39" spans="2:4" ht="12.75">
      <c r="B39" s="12" t="s">
        <v>16</v>
      </c>
      <c r="C39" s="4" t="s">
        <v>242</v>
      </c>
      <c r="D39" s="10">
        <v>301094</v>
      </c>
    </row>
    <row r="40" spans="2:4" ht="12.75">
      <c r="B40" s="12" t="s">
        <v>16</v>
      </c>
      <c r="C40" s="4" t="s">
        <v>242</v>
      </c>
      <c r="D40" s="10">
        <v>1219385.35</v>
      </c>
    </row>
    <row r="41" spans="2:4" ht="12.75">
      <c r="B41" s="12" t="s">
        <v>16</v>
      </c>
      <c r="C41" s="18" t="s">
        <v>82</v>
      </c>
      <c r="D41" s="310">
        <v>3240523.83</v>
      </c>
    </row>
    <row r="42" spans="2:4" ht="12.75">
      <c r="B42" s="12" t="s">
        <v>16</v>
      </c>
      <c r="C42" s="18" t="s">
        <v>82</v>
      </c>
      <c r="D42" s="310">
        <v>9721571.79</v>
      </c>
    </row>
    <row r="43" spans="2:4" ht="12.75">
      <c r="B43" s="12" t="s">
        <v>16</v>
      </c>
      <c r="C43" s="4" t="s">
        <v>41</v>
      </c>
      <c r="D43" s="10">
        <v>959938.29</v>
      </c>
    </row>
    <row r="44" spans="2:4" ht="12.75">
      <c r="B44" s="12" t="s">
        <v>16</v>
      </c>
      <c r="C44" s="4" t="s">
        <v>41</v>
      </c>
      <c r="D44" s="10">
        <v>889216.86</v>
      </c>
    </row>
    <row r="45" spans="2:4" ht="12.75">
      <c r="B45" s="12" t="s">
        <v>16</v>
      </c>
      <c r="C45" s="18" t="s">
        <v>77</v>
      </c>
      <c r="D45" s="310">
        <v>572400</v>
      </c>
    </row>
    <row r="46" spans="2:4" ht="12.75">
      <c r="B46" s="12" t="s">
        <v>16</v>
      </c>
      <c r="C46" s="18" t="s">
        <v>77</v>
      </c>
      <c r="D46" s="310">
        <v>143100</v>
      </c>
    </row>
    <row r="47" spans="2:4" ht="12.75">
      <c r="B47" s="12" t="s">
        <v>16</v>
      </c>
      <c r="C47" s="18" t="s">
        <v>77</v>
      </c>
      <c r="D47" s="310">
        <v>89356.84</v>
      </c>
    </row>
    <row r="48" spans="2:4" ht="12.75">
      <c r="B48" s="12" t="s">
        <v>16</v>
      </c>
      <c r="C48" s="4" t="s">
        <v>242</v>
      </c>
      <c r="D48" s="10">
        <v>293597.89</v>
      </c>
    </row>
    <row r="49" spans="2:4" ht="12.75">
      <c r="B49" s="12" t="s">
        <v>16</v>
      </c>
      <c r="C49" s="4" t="s">
        <v>242</v>
      </c>
      <c r="D49" s="10">
        <v>1073021.96</v>
      </c>
    </row>
    <row r="50" spans="2:4" ht="12.75">
      <c r="B50" s="29" t="str">
        <f>B43</f>
        <v>Waste WA</v>
      </c>
      <c r="C50" s="25" t="str">
        <f>C43</f>
        <v>St Martin Sewage Plant Extention ( Supervision)</v>
      </c>
      <c r="D50" s="48">
        <v>825113.67</v>
      </c>
    </row>
    <row r="51" spans="2:4" ht="12.75">
      <c r="B51" s="29" t="str">
        <f>B50</f>
        <v>Waste WA</v>
      </c>
      <c r="C51" s="25" t="str">
        <f>C50</f>
        <v>St Martin Sewage Plant Extention ( Supervision)</v>
      </c>
      <c r="D51" s="48" t="e">
        <f>#REF!</f>
        <v>#REF!</v>
      </c>
    </row>
    <row r="52" spans="2:4" ht="12.75">
      <c r="B52" s="29" t="str">
        <f>B50</f>
        <v>Waste WA</v>
      </c>
      <c r="C52" s="25" t="str">
        <f>C41</f>
        <v>Rehabilitation of CHA estate Phase ii ( Works)</v>
      </c>
      <c r="D52" s="48" t="e">
        <f>#REF!</f>
        <v>#REF!</v>
      </c>
    </row>
    <row r="53" spans="2:4" ht="12.75">
      <c r="B53" s="29" t="str">
        <f>B52</f>
        <v>Waste WA</v>
      </c>
      <c r="C53" s="25" t="str">
        <f>C28</f>
        <v>Feasibility Study West Coast Sewerage Project</v>
      </c>
      <c r="D53" s="48" t="e">
        <f>#REF!</f>
        <v>#REF!</v>
      </c>
    </row>
    <row r="54" spans="2:4" ht="12.75">
      <c r="B54" s="29" t="str">
        <f>B53</f>
        <v>Waste WA</v>
      </c>
      <c r="C54" s="25" t="str">
        <f>C29</f>
        <v>Feasibility Study West Coast Sewerage Project</v>
      </c>
      <c r="D54" s="48" t="e">
        <f>#REF!</f>
        <v>#REF!</v>
      </c>
    </row>
    <row r="55" spans="2:4" ht="12.75">
      <c r="B55" s="29" t="str">
        <f>B54</f>
        <v>Waste WA</v>
      </c>
      <c r="C55" s="25" t="str">
        <f>C30</f>
        <v>Feasibility Study West Coast Sewerage Project</v>
      </c>
      <c r="D55" s="48" t="e">
        <f>#REF!</f>
        <v>#REF!</v>
      </c>
    </row>
    <row r="56" spans="2:5" ht="12.75">
      <c r="B56" s="29" t="str">
        <f>B55</f>
        <v>Waste WA</v>
      </c>
      <c r="C56" s="25" t="str">
        <f>C55</f>
        <v>Feasibility Study West Coast Sewerage Project</v>
      </c>
      <c r="D56" s="48" t="e">
        <f>#REF!</f>
        <v>#REF!</v>
      </c>
      <c r="E56" s="363">
        <v>49288321.59</v>
      </c>
    </row>
    <row r="57" ht="12.75">
      <c r="D57" s="228" t="e">
        <f>SUM(D17:D56)</f>
        <v>#REF!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8">
      <selection activeCell="A21" sqref="A21"/>
    </sheetView>
  </sheetViews>
  <sheetFormatPr defaultColWidth="9.140625" defaultRowHeight="12.75"/>
  <cols>
    <col min="1" max="1" width="3.140625" style="0" customWidth="1"/>
    <col min="2" max="2" width="26.57421875" style="0" customWidth="1"/>
    <col min="3" max="3" width="40.57421875" style="0" customWidth="1"/>
    <col min="4" max="4" width="54.57421875" style="0" customWidth="1"/>
    <col min="5" max="5" width="18.7109375" style="373" customWidth="1"/>
  </cols>
  <sheetData>
    <row r="1" spans="2:8" ht="17.25" customHeight="1">
      <c r="B1" s="366" t="s">
        <v>28</v>
      </c>
      <c r="C1" s="366"/>
      <c r="D1" s="366"/>
      <c r="E1" s="368" t="s">
        <v>266</v>
      </c>
      <c r="F1" s="366"/>
      <c r="G1" s="366"/>
      <c r="H1" s="366"/>
    </row>
    <row r="2" spans="2:5" ht="12.75">
      <c r="B2" s="391" t="s">
        <v>28</v>
      </c>
      <c r="C2" s="391"/>
      <c r="D2" s="391"/>
      <c r="E2" s="391"/>
    </row>
    <row r="3" spans="2:5" s="16" customFormat="1" ht="25.5">
      <c r="B3" s="13" t="s">
        <v>267</v>
      </c>
      <c r="C3" s="13" t="s">
        <v>268</v>
      </c>
      <c r="D3" s="13" t="s">
        <v>269</v>
      </c>
      <c r="E3" s="374" t="s">
        <v>270</v>
      </c>
    </row>
    <row r="4" spans="2:5" ht="12.75">
      <c r="B4" s="240" t="s">
        <v>304</v>
      </c>
      <c r="C4" s="240" t="s">
        <v>277</v>
      </c>
      <c r="D4" s="240" t="s">
        <v>287</v>
      </c>
      <c r="E4" s="369">
        <v>8472273</v>
      </c>
    </row>
    <row r="5" spans="2:5" ht="12.75">
      <c r="B5" s="338"/>
      <c r="C5" s="338" t="s">
        <v>278</v>
      </c>
      <c r="D5" s="338" t="s">
        <v>130</v>
      </c>
      <c r="E5" s="370">
        <v>9927388.49</v>
      </c>
    </row>
    <row r="6" spans="2:5" ht="12.75">
      <c r="B6" s="338"/>
      <c r="C6" s="338"/>
      <c r="D6" s="338" t="s">
        <v>281</v>
      </c>
      <c r="E6" s="370">
        <v>4140876.82</v>
      </c>
    </row>
    <row r="7" spans="2:5" ht="12.75">
      <c r="B7" s="338"/>
      <c r="C7" s="338"/>
      <c r="D7" s="338" t="s">
        <v>282</v>
      </c>
      <c r="E7" s="370">
        <v>722250</v>
      </c>
    </row>
    <row r="8" spans="2:5" ht="12.75">
      <c r="B8" s="338"/>
      <c r="C8" s="338"/>
      <c r="D8" s="338" t="s">
        <v>283</v>
      </c>
      <c r="E8" s="370">
        <v>1313708</v>
      </c>
    </row>
    <row r="9" spans="2:5" ht="12.75">
      <c r="B9" s="338"/>
      <c r="C9" s="338"/>
      <c r="D9" s="338" t="s">
        <v>284</v>
      </c>
      <c r="E9" s="370">
        <v>7821082</v>
      </c>
    </row>
    <row r="10" spans="2:5" ht="12.75">
      <c r="B10" s="338"/>
      <c r="C10" s="338"/>
      <c r="D10" s="338"/>
      <c r="E10" s="370"/>
    </row>
    <row r="11" spans="2:5" ht="12.75">
      <c r="B11" s="338"/>
      <c r="C11" s="338" t="s">
        <v>280</v>
      </c>
      <c r="D11" s="338" t="s">
        <v>286</v>
      </c>
      <c r="E11" s="370">
        <v>3712618.37</v>
      </c>
    </row>
    <row r="12" spans="2:5" ht="12.75">
      <c r="B12" s="338"/>
      <c r="C12" s="338" t="s">
        <v>279</v>
      </c>
      <c r="D12" s="338" t="s">
        <v>293</v>
      </c>
      <c r="E12" s="370">
        <v>6195462.39</v>
      </c>
    </row>
    <row r="13" spans="2:5" ht="25.5">
      <c r="B13" s="338"/>
      <c r="C13" s="338"/>
      <c r="D13" s="367" t="s">
        <v>285</v>
      </c>
      <c r="E13" s="370">
        <v>1770199.18</v>
      </c>
    </row>
    <row r="14" spans="2:5" ht="12.75">
      <c r="B14" s="338"/>
      <c r="C14" s="338"/>
      <c r="D14" s="338"/>
      <c r="E14" s="370"/>
    </row>
    <row r="15" spans="2:5" ht="12.75">
      <c r="B15" s="338"/>
      <c r="C15" s="338" t="s">
        <v>271</v>
      </c>
      <c r="D15" s="338" t="s">
        <v>241</v>
      </c>
      <c r="E15" s="370">
        <v>7124049</v>
      </c>
    </row>
    <row r="16" spans="2:5" ht="12.75">
      <c r="B16" s="338"/>
      <c r="C16" s="338"/>
      <c r="D16" s="338" t="s">
        <v>288</v>
      </c>
      <c r="E16" s="370">
        <v>434900</v>
      </c>
    </row>
    <row r="17" spans="2:5" ht="12.75">
      <c r="B17" s="338"/>
      <c r="C17" s="338"/>
      <c r="D17" s="338"/>
      <c r="E17" s="370"/>
    </row>
    <row r="18" spans="2:5" ht="12.75">
      <c r="B18" s="338"/>
      <c r="C18" s="338" t="s">
        <v>272</v>
      </c>
      <c r="D18" s="338" t="s">
        <v>289</v>
      </c>
      <c r="E18" s="370">
        <v>21203079.21</v>
      </c>
    </row>
    <row r="19" spans="2:5" ht="12.75">
      <c r="B19" s="338"/>
      <c r="C19" s="338"/>
      <c r="D19" s="338" t="s">
        <v>290</v>
      </c>
      <c r="E19" s="370">
        <v>4663029.99</v>
      </c>
    </row>
    <row r="20" spans="2:5" ht="12.75">
      <c r="B20" s="338"/>
      <c r="C20" s="338"/>
      <c r="D20" s="338" t="s">
        <v>291</v>
      </c>
      <c r="E20" s="371">
        <v>110460</v>
      </c>
    </row>
    <row r="21" spans="1:5" ht="21">
      <c r="A21" s="392">
        <v>199</v>
      </c>
      <c r="B21" s="338"/>
      <c r="C21" s="338"/>
      <c r="D21" s="338" t="s">
        <v>292</v>
      </c>
      <c r="E21" s="370">
        <v>1600165</v>
      </c>
    </row>
    <row r="22" spans="2:5" ht="12.75">
      <c r="B22" s="338"/>
      <c r="C22" s="338"/>
      <c r="D22" s="338"/>
      <c r="E22" s="370"/>
    </row>
    <row r="23" spans="2:5" ht="12.75">
      <c r="B23" s="338"/>
      <c r="C23" s="338" t="s">
        <v>273</v>
      </c>
      <c r="D23" s="336" t="s">
        <v>294</v>
      </c>
      <c r="E23" s="370">
        <v>2822673.74</v>
      </c>
    </row>
    <row r="24" spans="2:5" ht="12.75">
      <c r="B24" s="338"/>
      <c r="C24" s="338"/>
      <c r="D24" s="336" t="s">
        <v>295</v>
      </c>
      <c r="E24" s="370">
        <v>29692255</v>
      </c>
    </row>
    <row r="25" spans="2:5" ht="12.75">
      <c r="B25" s="338"/>
      <c r="C25" s="338"/>
      <c r="D25" s="338" t="s">
        <v>296</v>
      </c>
      <c r="E25" s="370">
        <v>8057224.61</v>
      </c>
    </row>
    <row r="26" spans="2:5" ht="12.75">
      <c r="B26" s="338"/>
      <c r="C26" s="338"/>
      <c r="D26" s="338" t="s">
        <v>297</v>
      </c>
      <c r="E26" s="370">
        <v>5711313.03</v>
      </c>
    </row>
    <row r="27" spans="2:5" ht="12.75">
      <c r="B27" s="338"/>
      <c r="C27" s="338"/>
      <c r="D27" s="338" t="s">
        <v>298</v>
      </c>
      <c r="E27" s="370">
        <v>2715729.66</v>
      </c>
    </row>
    <row r="28" spans="2:5" ht="12.75">
      <c r="B28" s="338"/>
      <c r="C28" s="338"/>
      <c r="D28" s="338"/>
      <c r="E28" s="370"/>
    </row>
    <row r="29" spans="2:5" ht="12.75">
      <c r="B29" s="338"/>
      <c r="C29" s="338" t="s">
        <v>274</v>
      </c>
      <c r="D29" s="338" t="s">
        <v>31</v>
      </c>
      <c r="E29" s="370">
        <v>2085260.52</v>
      </c>
    </row>
    <row r="30" spans="2:5" ht="12.75">
      <c r="B30" s="338"/>
      <c r="C30" s="338"/>
      <c r="D30" s="338"/>
      <c r="E30" s="372"/>
    </row>
    <row r="31" spans="2:5" ht="25.5">
      <c r="B31" s="338"/>
      <c r="C31" s="338" t="s">
        <v>275</v>
      </c>
      <c r="D31" s="367" t="s">
        <v>299</v>
      </c>
      <c r="E31" s="370">
        <v>2628630</v>
      </c>
    </row>
    <row r="32" spans="2:5" ht="12.75">
      <c r="B32" s="338"/>
      <c r="C32" s="338"/>
      <c r="D32" s="338"/>
      <c r="E32" s="372"/>
    </row>
    <row r="33" spans="2:5" ht="12.75">
      <c r="B33" s="338"/>
      <c r="C33" s="338" t="s">
        <v>276</v>
      </c>
      <c r="D33" s="338" t="s">
        <v>300</v>
      </c>
      <c r="E33" s="371">
        <v>53777158.53</v>
      </c>
    </row>
    <row r="34" spans="2:5" ht="20.25" customHeight="1" thickBot="1">
      <c r="B34" s="82"/>
      <c r="C34" s="365" t="s">
        <v>213</v>
      </c>
      <c r="D34" s="82"/>
      <c r="E34" s="375">
        <f>SUM(E4:E33)</f>
        <v>186701786.54</v>
      </c>
    </row>
    <row r="35" ht="13.5" thickTop="1"/>
    <row r="37" ht="12.75">
      <c r="E37" s="377" t="s">
        <v>301</v>
      </c>
    </row>
    <row r="38" spans="2:5" ht="12.75">
      <c r="B38" t="s">
        <v>303</v>
      </c>
      <c r="E38" s="376" t="s">
        <v>302</v>
      </c>
    </row>
  </sheetData>
  <mergeCells count="1">
    <mergeCell ref="B2:E2"/>
  </mergeCells>
  <printOptions horizontalCentered="1"/>
  <pageMargins left="0.3937007874015748" right="0.35433070866141736" top="0.3937007874015748" bottom="0.3937007874015748" header="0.67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5">
      <selection activeCell="C35" sqref="C35"/>
    </sheetView>
  </sheetViews>
  <sheetFormatPr defaultColWidth="9.140625" defaultRowHeight="12.75"/>
  <cols>
    <col min="1" max="1" width="11.421875" style="22" customWidth="1"/>
    <col min="2" max="2" width="8.7109375" style="22" customWidth="1"/>
    <col min="3" max="3" width="36.28125" style="22" bestFit="1" customWidth="1"/>
    <col min="4" max="4" width="15.57421875" style="22" customWidth="1"/>
    <col min="5" max="5" width="16.421875" style="22" customWidth="1"/>
    <col min="6" max="6" width="18.421875" style="22" bestFit="1" customWidth="1"/>
    <col min="7" max="7" width="16.421875" style="22" bestFit="1" customWidth="1"/>
    <col min="8" max="8" width="15.28125" style="22" bestFit="1" customWidth="1"/>
    <col min="9" max="10" width="12.8515625" style="22" bestFit="1" customWidth="1"/>
    <col min="11" max="12" width="9.140625" style="22" customWidth="1"/>
    <col min="13" max="13" width="9.00390625" style="22" bestFit="1" customWidth="1"/>
    <col min="14" max="16384" width="9.140625" style="22" customWidth="1"/>
  </cols>
  <sheetData>
    <row r="1" spans="1:5" ht="20.25">
      <c r="A1" s="379" t="s">
        <v>128</v>
      </c>
      <c r="B1" s="379"/>
      <c r="C1" s="379"/>
      <c r="D1" s="379"/>
      <c r="E1" s="379"/>
    </row>
    <row r="2" spans="1:13" ht="12.75">
      <c r="A2" s="56" t="s">
        <v>66</v>
      </c>
      <c r="B2" s="56" t="s">
        <v>117</v>
      </c>
      <c r="C2" s="56" t="s">
        <v>68</v>
      </c>
      <c r="D2" s="56" t="s">
        <v>69</v>
      </c>
      <c r="E2" s="56" t="s">
        <v>69</v>
      </c>
      <c r="F2" s="150"/>
      <c r="G2" s="151"/>
      <c r="H2" s="84"/>
      <c r="I2" s="84"/>
      <c r="J2" s="84"/>
      <c r="K2" s="28"/>
      <c r="L2" s="114"/>
      <c r="M2" s="114"/>
    </row>
    <row r="3" spans="1:12" ht="12.75">
      <c r="A3" s="7" t="s">
        <v>26</v>
      </c>
      <c r="B3" s="26">
        <v>3863</v>
      </c>
      <c r="C3" s="4" t="s">
        <v>120</v>
      </c>
      <c r="D3" s="10">
        <v>178000</v>
      </c>
      <c r="E3" s="153"/>
      <c r="F3" s="42"/>
      <c r="G3" s="85"/>
      <c r="I3" s="84"/>
      <c r="J3" s="48"/>
      <c r="L3" s="47"/>
    </row>
    <row r="4" spans="1:12" ht="12.75">
      <c r="A4" s="7"/>
      <c r="B4" s="26"/>
      <c r="C4" s="4"/>
      <c r="D4" s="10"/>
      <c r="E4" s="153">
        <v>178000</v>
      </c>
      <c r="F4" s="42"/>
      <c r="G4" s="85"/>
      <c r="I4" s="84"/>
      <c r="J4" s="48"/>
      <c r="L4" s="47"/>
    </row>
    <row r="5" spans="1:12" ht="12.75">
      <c r="A5" s="143" t="s">
        <v>17</v>
      </c>
      <c r="B5" s="144">
        <v>3864</v>
      </c>
      <c r="C5" s="145" t="s">
        <v>2</v>
      </c>
      <c r="D5" s="146">
        <v>2012500</v>
      </c>
      <c r="E5" s="154"/>
      <c r="F5" s="147"/>
      <c r="G5" s="147"/>
      <c r="I5" s="147"/>
      <c r="J5" s="152"/>
      <c r="K5" s="147"/>
      <c r="L5" s="147"/>
    </row>
    <row r="6" spans="1:12" ht="12.75">
      <c r="A6" s="143"/>
      <c r="B6" s="144"/>
      <c r="C6" s="145"/>
      <c r="D6" s="146"/>
      <c r="E6" s="154">
        <v>2012500</v>
      </c>
      <c r="F6" s="147"/>
      <c r="G6" s="147"/>
      <c r="I6" s="147"/>
      <c r="J6" s="152"/>
      <c r="K6" s="147"/>
      <c r="L6" s="147"/>
    </row>
    <row r="7" spans="1:12" ht="12.75">
      <c r="A7" s="7" t="s">
        <v>16</v>
      </c>
      <c r="B7" s="20">
        <v>3866</v>
      </c>
      <c r="C7" s="4" t="s">
        <v>41</v>
      </c>
      <c r="D7" s="10">
        <v>670812.74</v>
      </c>
      <c r="E7" s="153"/>
      <c r="F7" s="25"/>
      <c r="G7" s="60"/>
      <c r="I7" s="84"/>
      <c r="J7" s="48"/>
      <c r="K7" s="25"/>
      <c r="L7" s="37"/>
    </row>
    <row r="8" spans="1:12" ht="12.75">
      <c r="A8" s="7" t="s">
        <v>16</v>
      </c>
      <c r="B8" s="20">
        <v>3867</v>
      </c>
      <c r="C8" s="4" t="s">
        <v>41</v>
      </c>
      <c r="D8" s="10">
        <v>889216.89</v>
      </c>
      <c r="E8" s="153"/>
      <c r="F8" s="25"/>
      <c r="G8" s="40"/>
      <c r="I8" s="84"/>
      <c r="J8" s="48"/>
      <c r="K8" s="25"/>
      <c r="L8" s="37"/>
    </row>
    <row r="9" spans="1:12" ht="12.75">
      <c r="A9" s="7" t="s">
        <v>16</v>
      </c>
      <c r="B9" s="20">
        <v>3868</v>
      </c>
      <c r="C9" s="4" t="s">
        <v>41</v>
      </c>
      <c r="D9" s="10">
        <v>59213.01</v>
      </c>
      <c r="E9" s="153"/>
      <c r="F9" s="25"/>
      <c r="G9" s="60"/>
      <c r="I9" s="84"/>
      <c r="J9" s="48"/>
      <c r="K9" s="25"/>
      <c r="L9" s="37"/>
    </row>
    <row r="10" spans="1:12" ht="12.75">
      <c r="A10" s="7" t="s">
        <v>16</v>
      </c>
      <c r="B10" s="20">
        <v>3869</v>
      </c>
      <c r="C10" s="4" t="s">
        <v>41</v>
      </c>
      <c r="D10" s="10">
        <v>78491.66</v>
      </c>
      <c r="E10" s="153"/>
      <c r="F10" s="25"/>
      <c r="G10" s="40"/>
      <c r="I10" s="84"/>
      <c r="J10" s="48"/>
      <c r="K10" s="25"/>
      <c r="L10" s="37"/>
    </row>
    <row r="11" spans="1:12" ht="12.75">
      <c r="A11" s="7"/>
      <c r="B11" s="20"/>
      <c r="C11" s="4"/>
      <c r="D11" s="10"/>
      <c r="E11" s="153">
        <f>SUM(D7:D10)</f>
        <v>1697734.2999999998</v>
      </c>
      <c r="F11" s="25"/>
      <c r="G11" s="40"/>
      <c r="I11" s="84"/>
      <c r="J11" s="48"/>
      <c r="K11" s="25"/>
      <c r="L11" s="37"/>
    </row>
    <row r="12" spans="1:12" ht="12.75">
      <c r="A12" s="7" t="s">
        <v>16</v>
      </c>
      <c r="B12" s="26">
        <v>3870</v>
      </c>
      <c r="C12" s="4" t="s">
        <v>77</v>
      </c>
      <c r="D12" s="10">
        <v>413400</v>
      </c>
      <c r="E12" s="153"/>
      <c r="F12" s="42"/>
      <c r="G12" s="40"/>
      <c r="I12" s="84"/>
      <c r="J12" s="48"/>
      <c r="L12" s="47"/>
    </row>
    <row r="13" spans="1:12" ht="12.75">
      <c r="A13" s="7" t="s">
        <v>16</v>
      </c>
      <c r="B13" s="26">
        <v>3871</v>
      </c>
      <c r="C13" s="4" t="s">
        <v>77</v>
      </c>
      <c r="D13" s="10">
        <v>103250</v>
      </c>
      <c r="E13" s="153"/>
      <c r="F13" s="42"/>
      <c r="G13" s="85"/>
      <c r="I13" s="84"/>
      <c r="J13" s="48"/>
      <c r="L13" s="47"/>
    </row>
    <row r="14" spans="1:12" ht="12.75">
      <c r="A14" s="7" t="s">
        <v>16</v>
      </c>
      <c r="B14" s="26">
        <v>3872</v>
      </c>
      <c r="C14" s="4" t="s">
        <v>77</v>
      </c>
      <c r="D14" s="10">
        <v>413400</v>
      </c>
      <c r="E14" s="153"/>
      <c r="F14" s="42"/>
      <c r="G14" s="40"/>
      <c r="I14" s="84"/>
      <c r="J14" s="48"/>
      <c r="L14" s="47"/>
    </row>
    <row r="15" spans="1:12" ht="12.75">
      <c r="A15" s="7" t="s">
        <v>16</v>
      </c>
      <c r="B15" s="26">
        <v>3873</v>
      </c>
      <c r="C15" s="4" t="s">
        <v>77</v>
      </c>
      <c r="D15" s="10">
        <v>103250</v>
      </c>
      <c r="E15" s="153"/>
      <c r="F15" s="42"/>
      <c r="G15" s="85"/>
      <c r="I15" s="84"/>
      <c r="J15" s="48"/>
      <c r="L15" s="47"/>
    </row>
    <row r="16" spans="1:12" ht="12.75">
      <c r="A16" s="7"/>
      <c r="B16" s="26"/>
      <c r="C16" s="4"/>
      <c r="D16" s="10"/>
      <c r="E16" s="153">
        <f>SUM(D12:D15)</f>
        <v>1033300</v>
      </c>
      <c r="F16" s="42"/>
      <c r="G16" s="85"/>
      <c r="I16" s="84"/>
      <c r="J16" s="48"/>
      <c r="L16" s="47"/>
    </row>
    <row r="17" spans="1:12" ht="12.75">
      <c r="A17" s="7" t="s">
        <v>16</v>
      </c>
      <c r="B17" s="20">
        <v>3874</v>
      </c>
      <c r="C17" s="4" t="s">
        <v>82</v>
      </c>
      <c r="D17" s="10">
        <v>1967701.69</v>
      </c>
      <c r="E17" s="153"/>
      <c r="F17" s="25"/>
      <c r="G17" s="63"/>
      <c r="I17" s="84"/>
      <c r="J17" s="48"/>
      <c r="K17" s="25"/>
      <c r="L17" s="37"/>
    </row>
    <row r="18" spans="1:12" ht="12.75">
      <c r="A18" s="7" t="s">
        <v>16</v>
      </c>
      <c r="B18" s="20">
        <v>3875</v>
      </c>
      <c r="C18" s="4" t="s">
        <v>82</v>
      </c>
      <c r="D18" s="10">
        <v>5903105.09</v>
      </c>
      <c r="E18" s="153"/>
      <c r="F18" s="25"/>
      <c r="G18" s="25"/>
      <c r="I18" s="84"/>
      <c r="J18" s="48"/>
      <c r="K18" s="25"/>
      <c r="L18" s="37"/>
    </row>
    <row r="19" spans="1:12" ht="12.75">
      <c r="A19" s="7" t="s">
        <v>16</v>
      </c>
      <c r="B19" s="20">
        <v>3876</v>
      </c>
      <c r="C19" s="4" t="s">
        <v>82</v>
      </c>
      <c r="D19" s="10">
        <v>1708572.57</v>
      </c>
      <c r="E19" s="153"/>
      <c r="F19" s="25"/>
      <c r="G19" s="63"/>
      <c r="I19" s="84"/>
      <c r="J19" s="48"/>
      <c r="K19" s="25"/>
      <c r="L19" s="37"/>
    </row>
    <row r="20" spans="1:12" ht="12.75">
      <c r="A20" s="7" t="s">
        <v>16</v>
      </c>
      <c r="B20" s="20">
        <v>3877</v>
      </c>
      <c r="C20" s="4" t="s">
        <v>82</v>
      </c>
      <c r="D20" s="10">
        <v>5125717.72</v>
      </c>
      <c r="E20" s="153"/>
      <c r="F20" s="25"/>
      <c r="G20" s="25"/>
      <c r="I20" s="84"/>
      <c r="J20" s="48"/>
      <c r="K20" s="25"/>
      <c r="L20" s="37"/>
    </row>
    <row r="21" spans="1:12" ht="12.75">
      <c r="A21" s="7"/>
      <c r="B21" s="20"/>
      <c r="C21" s="4"/>
      <c r="D21" s="10"/>
      <c r="E21" s="153">
        <f>SUM(D17:D20)</f>
        <v>14705097.07</v>
      </c>
      <c r="F21" s="25"/>
      <c r="G21" s="25"/>
      <c r="I21" s="84"/>
      <c r="J21" s="48"/>
      <c r="K21" s="25"/>
      <c r="L21" s="37"/>
    </row>
    <row r="22" spans="1:12" ht="12.75">
      <c r="A22" s="7" t="s">
        <v>27</v>
      </c>
      <c r="B22" s="20">
        <v>3878</v>
      </c>
      <c r="C22" s="4" t="s">
        <v>19</v>
      </c>
      <c r="D22" s="10">
        <v>1174061.7</v>
      </c>
      <c r="E22" s="153"/>
      <c r="F22" s="35"/>
      <c r="G22" s="61"/>
      <c r="I22" s="48"/>
      <c r="J22" s="48"/>
      <c r="K22" s="23"/>
      <c r="L22" s="37"/>
    </row>
    <row r="23" spans="1:12" ht="12.75">
      <c r="A23" s="7" t="s">
        <v>27</v>
      </c>
      <c r="B23" s="20">
        <v>3879</v>
      </c>
      <c r="C23" s="4" t="s">
        <v>19</v>
      </c>
      <c r="D23" s="10">
        <v>2943.75</v>
      </c>
      <c r="E23" s="153"/>
      <c r="F23" s="35"/>
      <c r="G23" s="60"/>
      <c r="I23" s="48"/>
      <c r="J23" s="48"/>
      <c r="K23" s="23"/>
      <c r="L23" s="37"/>
    </row>
    <row r="24" spans="1:12" ht="12.75">
      <c r="A24" s="7"/>
      <c r="B24" s="20"/>
      <c r="C24" s="4"/>
      <c r="D24" s="10"/>
      <c r="E24" s="153">
        <f>SUM(D22:D23)</f>
        <v>1177005.45</v>
      </c>
      <c r="F24" s="35"/>
      <c r="G24" s="60"/>
      <c r="I24" s="48"/>
      <c r="J24" s="48"/>
      <c r="K24" s="23"/>
      <c r="L24" s="37"/>
    </row>
    <row r="25" spans="1:12" ht="12.75">
      <c r="A25" s="8" t="s">
        <v>56</v>
      </c>
      <c r="B25" s="26">
        <v>3880</v>
      </c>
      <c r="C25" s="31" t="s">
        <v>126</v>
      </c>
      <c r="D25" s="10">
        <v>1560000</v>
      </c>
      <c r="E25" s="153"/>
      <c r="F25" s="35"/>
      <c r="G25" s="85"/>
      <c r="I25" s="84"/>
      <c r="J25" s="48"/>
      <c r="L25" s="47"/>
    </row>
    <row r="26" spans="1:12" ht="12.75">
      <c r="A26" s="8"/>
      <c r="B26" s="26"/>
      <c r="C26" s="31"/>
      <c r="D26" s="10"/>
      <c r="E26" s="153">
        <v>1560000</v>
      </c>
      <c r="F26" s="35"/>
      <c r="G26" s="85"/>
      <c r="I26" s="84"/>
      <c r="J26" s="48"/>
      <c r="L26" s="47"/>
    </row>
    <row r="27" spans="1:13" ht="15">
      <c r="A27" s="50"/>
      <c r="B27" s="50"/>
      <c r="C27" s="49"/>
      <c r="D27" s="54">
        <f>SUM(D3:D25)</f>
        <v>22363636.82</v>
      </c>
      <c r="E27" s="155">
        <f>SUM(E3:E26)</f>
        <v>22363636.82</v>
      </c>
      <c r="F27" s="49"/>
      <c r="G27" s="89"/>
      <c r="I27" s="90"/>
      <c r="J27" s="52"/>
      <c r="K27" s="49"/>
      <c r="L27" s="53"/>
      <c r="M27" s="53"/>
    </row>
    <row r="28" spans="1:5" ht="12.75">
      <c r="A28" s="41"/>
      <c r="B28" s="64"/>
      <c r="C28" s="25"/>
      <c r="D28" s="48"/>
      <c r="E28" s="48"/>
    </row>
    <row r="29" spans="1:5" ht="12.75">
      <c r="A29" s="37"/>
      <c r="B29" s="93"/>
      <c r="C29" s="130"/>
      <c r="D29" s="105" t="s">
        <v>97</v>
      </c>
      <c r="E29" s="71"/>
    </row>
    <row r="30" spans="1:5" ht="12.75">
      <c r="A30" s="113"/>
      <c r="B30" s="113"/>
      <c r="C30" s="28"/>
      <c r="D30" s="106"/>
      <c r="E30" s="72"/>
    </row>
    <row r="31" spans="1:5" ht="12.75">
      <c r="A31" s="93"/>
      <c r="B31" s="93"/>
      <c r="C31" s="25"/>
      <c r="D31" s="106"/>
      <c r="E31" s="107" t="s">
        <v>98</v>
      </c>
    </row>
    <row r="32" spans="1:5" ht="12.75">
      <c r="A32" s="93"/>
      <c r="B32" s="93"/>
      <c r="C32" s="55"/>
      <c r="D32" s="106"/>
      <c r="E32" s="107" t="s">
        <v>73</v>
      </c>
    </row>
    <row r="33" spans="1:5" ht="15">
      <c r="A33" s="93"/>
      <c r="B33" s="93"/>
      <c r="C33" s="25"/>
      <c r="D33" s="108"/>
      <c r="E33" s="109" t="s">
        <v>131</v>
      </c>
    </row>
  </sheetData>
  <mergeCells count="1">
    <mergeCell ref="A1:E1"/>
  </mergeCells>
  <printOptions/>
  <pageMargins left="0.43" right="0.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6">
      <selection activeCell="D35" sqref="D35"/>
    </sheetView>
  </sheetViews>
  <sheetFormatPr defaultColWidth="9.140625" defaultRowHeight="12.75"/>
  <cols>
    <col min="1" max="1" width="10.57421875" style="22" customWidth="1"/>
    <col min="2" max="2" width="8.00390625" style="22" customWidth="1"/>
    <col min="3" max="3" width="39.140625" style="22" customWidth="1"/>
    <col min="4" max="4" width="15.00390625" style="22" customWidth="1"/>
    <col min="5" max="5" width="15.8515625" style="17" customWidth="1"/>
    <col min="6" max="6" width="12.8515625" style="22" bestFit="1" customWidth="1"/>
    <col min="7" max="8" width="9.140625" style="22" customWidth="1"/>
    <col min="9" max="9" width="8.57421875" style="22" bestFit="1" customWidth="1"/>
    <col min="10" max="16384" width="9.140625" style="22" customWidth="1"/>
  </cols>
  <sheetData>
    <row r="1" spans="1:5" ht="46.5" customHeight="1">
      <c r="A1" s="380" t="s">
        <v>144</v>
      </c>
      <c r="B1" s="380"/>
      <c r="C1" s="380"/>
      <c r="D1" s="380"/>
      <c r="E1" s="380"/>
    </row>
    <row r="2" spans="1:5" s="43" customFormat="1" ht="12.75">
      <c r="A2" s="163" t="s">
        <v>66</v>
      </c>
      <c r="B2" s="163" t="s">
        <v>67</v>
      </c>
      <c r="C2" s="163" t="s">
        <v>68</v>
      </c>
      <c r="D2" s="163" t="s">
        <v>145</v>
      </c>
      <c r="E2" s="13" t="s">
        <v>71</v>
      </c>
    </row>
    <row r="3" spans="1:8" ht="12.75">
      <c r="A3" s="18" t="s">
        <v>26</v>
      </c>
      <c r="B3" s="26">
        <v>3888</v>
      </c>
      <c r="C3" s="4" t="s">
        <v>20</v>
      </c>
      <c r="D3" s="10">
        <v>731887.5</v>
      </c>
      <c r="E3" s="165"/>
      <c r="F3" s="48"/>
      <c r="H3" s="47"/>
    </row>
    <row r="4" spans="1:8" ht="12.75">
      <c r="A4" s="18" t="s">
        <v>26</v>
      </c>
      <c r="B4" s="26">
        <v>3889</v>
      </c>
      <c r="C4" s="4" t="s">
        <v>20</v>
      </c>
      <c r="D4" s="10">
        <v>394093.35</v>
      </c>
      <c r="E4" s="165"/>
      <c r="F4" s="48"/>
      <c r="H4" s="47"/>
    </row>
    <row r="5" spans="1:8" ht="12.75">
      <c r="A5" s="18" t="s">
        <v>26</v>
      </c>
      <c r="B5" s="26">
        <v>3892</v>
      </c>
      <c r="C5" s="4" t="s">
        <v>120</v>
      </c>
      <c r="D5" s="10">
        <v>487625</v>
      </c>
      <c r="E5" s="165"/>
      <c r="F5" s="48"/>
      <c r="G5" s="23"/>
      <c r="H5" s="37"/>
    </row>
    <row r="6" spans="1:8" ht="12.75">
      <c r="A6" s="18" t="s">
        <v>26</v>
      </c>
      <c r="B6" s="26">
        <v>3897</v>
      </c>
      <c r="C6" s="4" t="s">
        <v>120</v>
      </c>
      <c r="D6" s="10">
        <v>665625</v>
      </c>
      <c r="E6" s="165"/>
      <c r="F6" s="48"/>
      <c r="G6" s="25"/>
      <c r="H6" s="37"/>
    </row>
    <row r="7" spans="1:8" ht="12.75">
      <c r="A7" s="162"/>
      <c r="B7" s="93"/>
      <c r="C7" s="25"/>
      <c r="D7" s="48"/>
      <c r="E7" s="14">
        <f>SUM(D3:D6)</f>
        <v>2279230.85</v>
      </c>
      <c r="F7" s="48"/>
      <c r="G7" s="25"/>
      <c r="H7" s="37"/>
    </row>
    <row r="8" spans="1:8" ht="12.75">
      <c r="A8" s="18" t="s">
        <v>27</v>
      </c>
      <c r="B8" s="20">
        <v>3890</v>
      </c>
      <c r="C8" s="4" t="s">
        <v>19</v>
      </c>
      <c r="D8" s="10">
        <v>1159225.2</v>
      </c>
      <c r="E8" s="165"/>
      <c r="F8" s="48"/>
      <c r="H8" s="47"/>
    </row>
    <row r="9" spans="1:8" ht="12.75">
      <c r="A9" s="18" t="s">
        <v>27</v>
      </c>
      <c r="B9" s="20">
        <v>3894</v>
      </c>
      <c r="C9" s="31" t="s">
        <v>139</v>
      </c>
      <c r="D9" s="10">
        <v>5940000</v>
      </c>
      <c r="E9" s="165"/>
      <c r="F9" s="48"/>
      <c r="H9" s="47"/>
    </row>
    <row r="10" spans="1:8" ht="12.75">
      <c r="A10" s="162"/>
      <c r="B10" s="64"/>
      <c r="C10" s="55"/>
      <c r="D10" s="48"/>
      <c r="E10" s="14">
        <f>SUM(D8:D9)</f>
        <v>7099225.2</v>
      </c>
      <c r="F10" s="48"/>
      <c r="H10" s="47"/>
    </row>
    <row r="11" spans="1:8" ht="12.75">
      <c r="A11" s="18" t="s">
        <v>52</v>
      </c>
      <c r="B11" s="20">
        <v>3891</v>
      </c>
      <c r="C11" s="4" t="s">
        <v>50</v>
      </c>
      <c r="D11" s="10">
        <v>272000</v>
      </c>
      <c r="E11" s="165"/>
      <c r="F11" s="48"/>
      <c r="G11" s="25"/>
      <c r="H11" s="37"/>
    </row>
    <row r="12" spans="1:8" ht="12.75">
      <c r="A12" s="162"/>
      <c r="B12" s="64"/>
      <c r="C12" s="25"/>
      <c r="D12" s="48"/>
      <c r="E12" s="14">
        <f>SUM(D11)</f>
        <v>272000</v>
      </c>
      <c r="F12" s="48"/>
      <c r="G12" s="25"/>
      <c r="H12" s="37"/>
    </row>
    <row r="13" spans="1:8" ht="12.75">
      <c r="A13" s="18" t="s">
        <v>17</v>
      </c>
      <c r="B13" s="26">
        <v>3893</v>
      </c>
      <c r="C13" s="4" t="s">
        <v>38</v>
      </c>
      <c r="D13" s="10">
        <v>1120797.74</v>
      </c>
      <c r="E13" s="165"/>
      <c r="F13" s="48"/>
      <c r="G13" s="25"/>
      <c r="H13" s="37"/>
    </row>
    <row r="14" spans="1:8" ht="12.75">
      <c r="A14" s="18" t="s">
        <v>17</v>
      </c>
      <c r="B14" s="20">
        <v>3895</v>
      </c>
      <c r="C14" s="4" t="s">
        <v>38</v>
      </c>
      <c r="D14" s="10">
        <v>99928</v>
      </c>
      <c r="E14" s="165"/>
      <c r="F14" s="48"/>
      <c r="H14" s="47"/>
    </row>
    <row r="15" spans="1:8" ht="12.75">
      <c r="A15" s="18" t="s">
        <v>17</v>
      </c>
      <c r="B15" s="26">
        <v>3896</v>
      </c>
      <c r="C15" s="4" t="s">
        <v>38</v>
      </c>
      <c r="D15" s="10">
        <v>124533.09</v>
      </c>
      <c r="E15" s="165"/>
      <c r="F15" s="48"/>
      <c r="H15" s="47"/>
    </row>
    <row r="16" spans="1:8" ht="12.75">
      <c r="A16" s="18" t="s">
        <v>17</v>
      </c>
      <c r="B16" s="20">
        <v>3901</v>
      </c>
      <c r="C16" s="4" t="s">
        <v>47</v>
      </c>
      <c r="D16" s="10">
        <v>430761.78</v>
      </c>
      <c r="E16" s="165"/>
      <c r="F16" s="48"/>
      <c r="H16" s="47"/>
    </row>
    <row r="17" spans="1:8" ht="12.75">
      <c r="A17" s="18" t="s">
        <v>17</v>
      </c>
      <c r="B17" s="20">
        <v>3902</v>
      </c>
      <c r="C17" s="4" t="s">
        <v>47</v>
      </c>
      <c r="D17" s="10">
        <v>95134.23</v>
      </c>
      <c r="E17" s="165"/>
      <c r="F17" s="48"/>
      <c r="H17" s="47"/>
    </row>
    <row r="18" spans="1:8" ht="12.75">
      <c r="A18" s="162"/>
      <c r="B18" s="64"/>
      <c r="C18" s="25"/>
      <c r="D18" s="48"/>
      <c r="E18" s="14">
        <f>SUM(D13:D17)</f>
        <v>1871154.84</v>
      </c>
      <c r="F18" s="48"/>
      <c r="H18" s="47"/>
    </row>
    <row r="19" spans="1:8" ht="12.75">
      <c r="A19" s="164" t="s">
        <v>134</v>
      </c>
      <c r="B19" s="26">
        <v>3898</v>
      </c>
      <c r="C19" s="4" t="s">
        <v>141</v>
      </c>
      <c r="D19" s="10">
        <v>812592.94</v>
      </c>
      <c r="E19" s="165"/>
      <c r="F19" s="48"/>
      <c r="H19" s="47"/>
    </row>
    <row r="20" spans="1:8" ht="12.75">
      <c r="A20" s="164" t="s">
        <v>134</v>
      </c>
      <c r="B20" s="26">
        <v>3899</v>
      </c>
      <c r="C20" s="4" t="s">
        <v>141</v>
      </c>
      <c r="D20" s="10">
        <v>143398.76</v>
      </c>
      <c r="E20" s="165"/>
      <c r="F20" s="48"/>
      <c r="G20" s="25"/>
      <c r="H20" s="37"/>
    </row>
    <row r="21" spans="1:8" ht="12.75">
      <c r="A21" s="164" t="s">
        <v>134</v>
      </c>
      <c r="B21" s="26">
        <v>3900</v>
      </c>
      <c r="C21" s="4" t="s">
        <v>141</v>
      </c>
      <c r="D21" s="10">
        <v>96093.2</v>
      </c>
      <c r="E21" s="165"/>
      <c r="F21" s="48"/>
      <c r="G21" s="25"/>
      <c r="H21" s="37"/>
    </row>
    <row r="22" spans="1:8" ht="12.75">
      <c r="A22" s="18" t="s">
        <v>16</v>
      </c>
      <c r="B22" s="26">
        <v>3903</v>
      </c>
      <c r="C22" s="4" t="s">
        <v>77</v>
      </c>
      <c r="D22" s="10">
        <v>413400</v>
      </c>
      <c r="E22" s="165"/>
      <c r="F22" s="48"/>
      <c r="H22" s="47"/>
    </row>
    <row r="23" spans="1:8" ht="12.75">
      <c r="A23" s="18" t="s">
        <v>16</v>
      </c>
      <c r="B23" s="26">
        <v>3904</v>
      </c>
      <c r="C23" s="4" t="s">
        <v>77</v>
      </c>
      <c r="D23" s="10">
        <v>103350</v>
      </c>
      <c r="E23" s="165"/>
      <c r="F23" s="48"/>
      <c r="H23" s="47"/>
    </row>
    <row r="24" spans="1:8" ht="12.75">
      <c r="A24" s="18" t="s">
        <v>16</v>
      </c>
      <c r="B24" s="20">
        <v>3905</v>
      </c>
      <c r="C24" s="4" t="s">
        <v>82</v>
      </c>
      <c r="D24" s="10">
        <v>1419472.8</v>
      </c>
      <c r="E24" s="165"/>
      <c r="F24" s="48"/>
      <c r="G24" s="25"/>
      <c r="H24" s="37"/>
    </row>
    <row r="25" spans="1:8" ht="12.75">
      <c r="A25" s="18" t="s">
        <v>16</v>
      </c>
      <c r="B25" s="20">
        <v>3906</v>
      </c>
      <c r="C25" s="4" t="s">
        <v>82</v>
      </c>
      <c r="D25" s="10">
        <v>4258418.42</v>
      </c>
      <c r="E25" s="14">
        <f>SUM(D19:D25)</f>
        <v>7246726.12</v>
      </c>
      <c r="F25" s="48"/>
      <c r="G25" s="25"/>
      <c r="H25" s="37"/>
    </row>
    <row r="26" spans="4:5" ht="15">
      <c r="D26" s="69">
        <f>SUM(D3:D25)</f>
        <v>18768337.009999998</v>
      </c>
      <c r="E26" s="69">
        <f>SUM(E7:E25)</f>
        <v>18768337.01</v>
      </c>
    </row>
  </sheetData>
  <mergeCells count="1">
    <mergeCell ref="A1:E1"/>
  </mergeCells>
  <printOptions/>
  <pageMargins left="0.75" right="0.2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C6">
      <selection activeCell="C17" sqref="C17"/>
    </sheetView>
  </sheetViews>
  <sheetFormatPr defaultColWidth="9.140625" defaultRowHeight="12.75"/>
  <cols>
    <col min="1" max="1" width="14.8515625" style="170" bestFit="1" customWidth="1"/>
    <col min="2" max="2" width="11.28125" style="169" bestFit="1" customWidth="1"/>
    <col min="3" max="3" width="59.8515625" style="169" customWidth="1"/>
    <col min="4" max="4" width="19.421875" style="169" customWidth="1"/>
    <col min="5" max="5" width="20.28125" style="169" customWidth="1"/>
    <col min="6" max="6" width="13.8515625" style="169" bestFit="1" customWidth="1"/>
    <col min="7" max="8" width="9.140625" style="169" customWidth="1"/>
    <col min="9" max="9" width="9.140625" style="171" customWidth="1"/>
    <col min="10" max="16384" width="9.140625" style="169" customWidth="1"/>
  </cols>
  <sheetData>
    <row r="1" spans="1:9" ht="26.25">
      <c r="A1" s="381" t="s">
        <v>150</v>
      </c>
      <c r="B1" s="381"/>
      <c r="C1" s="381"/>
      <c r="D1" s="381"/>
      <c r="E1" s="381"/>
      <c r="F1" s="166"/>
      <c r="G1" s="167"/>
      <c r="H1" s="168"/>
      <c r="I1" s="169"/>
    </row>
    <row r="2" spans="1:6" s="172" customFormat="1" ht="18">
      <c r="A2" s="183" t="s">
        <v>66</v>
      </c>
      <c r="B2" s="183" t="s">
        <v>151</v>
      </c>
      <c r="C2" s="183" t="s">
        <v>68</v>
      </c>
      <c r="D2" s="184" t="s">
        <v>70</v>
      </c>
      <c r="E2" s="184" t="s">
        <v>71</v>
      </c>
      <c r="F2" s="173"/>
    </row>
    <row r="3" spans="1:18" ht="15.75">
      <c r="A3" s="187" t="s">
        <v>149</v>
      </c>
      <c r="B3" s="188">
        <v>3910</v>
      </c>
      <c r="C3" s="185" t="s">
        <v>111</v>
      </c>
      <c r="D3" s="186">
        <v>5972515.06</v>
      </c>
      <c r="E3" s="191"/>
      <c r="F3" s="177"/>
      <c r="G3" s="176"/>
      <c r="H3" s="178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5.75">
      <c r="A4" s="179"/>
      <c r="B4" s="175"/>
      <c r="C4" s="176"/>
      <c r="D4" s="181"/>
      <c r="E4" s="186">
        <f>SUM(D3)</f>
        <v>5972515.06</v>
      </c>
      <c r="F4" s="177"/>
      <c r="G4" s="176"/>
      <c r="H4" s="178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ht="15.75">
      <c r="A5" s="187" t="s">
        <v>16</v>
      </c>
      <c r="B5" s="188">
        <v>3912</v>
      </c>
      <c r="C5" s="185" t="s">
        <v>41</v>
      </c>
      <c r="D5" s="186">
        <v>670812.74</v>
      </c>
      <c r="E5" s="191"/>
      <c r="F5" s="177"/>
      <c r="G5" s="176"/>
      <c r="H5" s="178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ht="15.75">
      <c r="A6" s="187" t="s">
        <v>16</v>
      </c>
      <c r="B6" s="188">
        <v>3913</v>
      </c>
      <c r="C6" s="185" t="s">
        <v>41</v>
      </c>
      <c r="D6" s="186">
        <v>889216.89</v>
      </c>
      <c r="E6" s="191"/>
      <c r="F6" s="177"/>
      <c r="G6" s="176"/>
      <c r="H6" s="178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ht="15.75">
      <c r="A7" s="174"/>
      <c r="B7" s="175"/>
      <c r="C7" s="176"/>
      <c r="D7" s="181"/>
      <c r="E7" s="186">
        <f>SUM(D5:D6)</f>
        <v>1560029.63</v>
      </c>
      <c r="F7" s="177"/>
      <c r="G7" s="176"/>
      <c r="H7" s="178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ht="15.75">
      <c r="A8" s="187" t="s">
        <v>27</v>
      </c>
      <c r="B8" s="188">
        <v>3917</v>
      </c>
      <c r="C8" s="185" t="s">
        <v>19</v>
      </c>
      <c r="D8" s="186">
        <v>446272.5</v>
      </c>
      <c r="E8" s="191"/>
      <c r="F8" s="177"/>
      <c r="G8" s="176"/>
      <c r="H8" s="178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ht="15.75">
      <c r="A9" s="187" t="s">
        <v>27</v>
      </c>
      <c r="B9" s="188">
        <v>3918</v>
      </c>
      <c r="C9" s="185" t="s">
        <v>19</v>
      </c>
      <c r="D9" s="186">
        <v>28683.9</v>
      </c>
      <c r="E9" s="191"/>
      <c r="F9" s="177"/>
      <c r="G9" s="176"/>
      <c r="H9" s="178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15.75">
      <c r="A10" s="174"/>
      <c r="B10" s="176"/>
      <c r="C10" s="176"/>
      <c r="D10" s="182"/>
      <c r="E10" s="190">
        <f>SUM(D8:D9)</f>
        <v>474956.4</v>
      </c>
      <c r="F10" s="176"/>
      <c r="G10" s="176"/>
      <c r="H10" s="176"/>
      <c r="I10" s="180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15.75">
      <c r="A11" s="174"/>
      <c r="B11" s="176"/>
      <c r="C11" s="176"/>
      <c r="D11" s="189">
        <f>SUM(D3:D10)</f>
        <v>8007501.09</v>
      </c>
      <c r="E11" s="189">
        <f>SUM(E3:E10)</f>
        <v>8007501.09</v>
      </c>
      <c r="F11" s="176"/>
      <c r="G11" s="176"/>
      <c r="H11" s="176"/>
      <c r="I11" s="180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ht="15.75">
      <c r="A12" s="174"/>
      <c r="B12" s="176"/>
      <c r="C12" s="176"/>
      <c r="D12" s="176"/>
      <c r="E12" s="176"/>
      <c r="F12" s="176"/>
      <c r="G12" s="176"/>
      <c r="H12" s="176"/>
      <c r="I12" s="180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ht="15.75">
      <c r="A13" s="174"/>
      <c r="B13" s="176"/>
      <c r="C13" s="176"/>
      <c r="D13" s="192" t="s">
        <v>74</v>
      </c>
      <c r="E13" s="193"/>
      <c r="F13" s="176"/>
      <c r="G13" s="176"/>
      <c r="H13" s="176"/>
      <c r="I13" s="180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ht="15.75">
      <c r="A14" s="174"/>
      <c r="B14" s="176"/>
      <c r="C14" s="176"/>
      <c r="D14" s="194"/>
      <c r="E14" s="195"/>
      <c r="F14" s="176"/>
      <c r="G14" s="176"/>
      <c r="H14" s="176"/>
      <c r="I14" s="180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ht="15.75">
      <c r="A15" s="174"/>
      <c r="B15" s="176"/>
      <c r="C15" s="176"/>
      <c r="D15" s="194"/>
      <c r="E15" s="195"/>
      <c r="F15" s="176"/>
      <c r="G15" s="176"/>
      <c r="H15" s="176"/>
      <c r="I15" s="180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ht="15.75">
      <c r="A16" s="174"/>
      <c r="B16" s="176"/>
      <c r="C16" s="176"/>
      <c r="D16" s="194"/>
      <c r="E16" s="197" t="s">
        <v>72</v>
      </c>
      <c r="F16" s="176"/>
      <c r="G16" s="176"/>
      <c r="H16" s="176"/>
      <c r="I16" s="180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5.75">
      <c r="A17" s="174"/>
      <c r="B17" s="176"/>
      <c r="C17" s="176"/>
      <c r="D17" s="194"/>
      <c r="E17" s="197" t="s">
        <v>73</v>
      </c>
      <c r="F17" s="176"/>
      <c r="G17" s="176"/>
      <c r="H17" s="176"/>
      <c r="I17" s="180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5.75">
      <c r="A18" s="174"/>
      <c r="B18" s="176"/>
      <c r="C18" s="176"/>
      <c r="D18" s="196"/>
      <c r="E18" s="198" t="s">
        <v>152</v>
      </c>
      <c r="F18" s="176"/>
      <c r="G18" s="176"/>
      <c r="H18" s="176"/>
      <c r="I18" s="180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5.75">
      <c r="A19" s="174"/>
      <c r="B19" s="176"/>
      <c r="C19" s="176"/>
      <c r="D19" s="176"/>
      <c r="E19" s="176"/>
      <c r="F19" s="176"/>
      <c r="G19" s="176"/>
      <c r="H19" s="176"/>
      <c r="I19" s="180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5.75">
      <c r="A20" s="174"/>
      <c r="B20" s="176"/>
      <c r="C20" s="176"/>
      <c r="D20" s="176"/>
      <c r="E20" s="176"/>
      <c r="F20" s="176"/>
      <c r="G20" s="176"/>
      <c r="H20" s="176"/>
      <c r="I20" s="180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 ht="15.75">
      <c r="A21" s="174"/>
      <c r="B21" s="176"/>
      <c r="C21" s="176"/>
      <c r="D21" s="176"/>
      <c r="E21" s="176"/>
      <c r="F21" s="176"/>
      <c r="G21" s="176"/>
      <c r="H21" s="176"/>
      <c r="I21" s="180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5.75">
      <c r="A22" s="174"/>
      <c r="B22" s="176"/>
      <c r="C22" s="176"/>
      <c r="D22" s="176"/>
      <c r="E22" s="176"/>
      <c r="F22" s="176"/>
      <c r="G22" s="176"/>
      <c r="H22" s="176"/>
      <c r="I22" s="180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ht="15.75">
      <c r="A23" s="174"/>
      <c r="B23" s="176"/>
      <c r="C23" s="176"/>
      <c r="D23" s="176"/>
      <c r="E23" s="176"/>
      <c r="F23" s="176"/>
      <c r="G23" s="176"/>
      <c r="H23" s="176"/>
      <c r="I23" s="180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ht="15.75">
      <c r="A24" s="174"/>
      <c r="B24" s="176"/>
      <c r="C24" s="176"/>
      <c r="D24" s="176"/>
      <c r="E24" s="176"/>
      <c r="F24" s="176"/>
      <c r="G24" s="176"/>
      <c r="H24" s="176"/>
      <c r="I24" s="180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ht="15.75">
      <c r="A25" s="174"/>
      <c r="B25" s="176"/>
      <c r="C25" s="176"/>
      <c r="D25" s="176"/>
      <c r="E25" s="176"/>
      <c r="F25" s="176"/>
      <c r="G25" s="176"/>
      <c r="H25" s="176"/>
      <c r="I25" s="180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ht="15.75">
      <c r="A26" s="174"/>
      <c r="B26" s="176"/>
      <c r="C26" s="176"/>
      <c r="D26" s="176"/>
      <c r="E26" s="176"/>
      <c r="F26" s="176"/>
      <c r="G26" s="176"/>
      <c r="H26" s="176"/>
      <c r="I26" s="180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ht="15.75">
      <c r="A27" s="174"/>
      <c r="B27" s="176"/>
      <c r="C27" s="176"/>
      <c r="D27" s="176"/>
      <c r="E27" s="176"/>
      <c r="F27" s="176"/>
      <c r="G27" s="176"/>
      <c r="H27" s="176"/>
      <c r="I27" s="180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18" ht="15.75">
      <c r="A28" s="174"/>
      <c r="B28" s="176"/>
      <c r="C28" s="176"/>
      <c r="D28" s="176"/>
      <c r="E28" s="176"/>
      <c r="F28" s="176"/>
      <c r="G28" s="176"/>
      <c r="H28" s="176"/>
      <c r="I28" s="180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 ht="15.75">
      <c r="A29" s="174"/>
      <c r="B29" s="176"/>
      <c r="C29" s="176"/>
      <c r="D29" s="176"/>
      <c r="E29" s="176"/>
      <c r="F29" s="176"/>
      <c r="G29" s="176"/>
      <c r="H29" s="176"/>
      <c r="I29" s="180"/>
      <c r="J29" s="176"/>
      <c r="K29" s="176"/>
      <c r="L29" s="176"/>
      <c r="M29" s="176"/>
      <c r="N29" s="176"/>
      <c r="O29" s="176"/>
      <c r="P29" s="176"/>
      <c r="Q29" s="176"/>
      <c r="R29" s="176"/>
    </row>
  </sheetData>
  <mergeCells count="1">
    <mergeCell ref="A1:E1"/>
  </mergeCells>
  <printOptions/>
  <pageMargins left="0.5" right="0.2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9.140625" defaultRowHeight="12.75"/>
  <cols>
    <col min="1" max="1" width="27.28125" style="0" customWidth="1"/>
    <col min="2" max="2" width="53.7109375" style="0" customWidth="1"/>
    <col min="3" max="3" width="27.421875" style="0" customWidth="1"/>
    <col min="4" max="4" width="20.8515625" style="0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G12" sqref="G12"/>
    </sheetView>
  </sheetViews>
  <sheetFormatPr defaultColWidth="9.140625" defaultRowHeight="12.75"/>
  <cols>
    <col min="1" max="1" width="8.57421875" style="0" bestFit="1" customWidth="1"/>
    <col min="2" max="2" width="7.00390625" style="0" bestFit="1" customWidth="1"/>
    <col min="3" max="3" width="8.8515625" style="0" customWidth="1"/>
    <col min="4" max="4" width="41.00390625" style="0" customWidth="1"/>
    <col min="5" max="5" width="14.28125" style="0" customWidth="1"/>
    <col min="6" max="7" width="16.421875" style="0" bestFit="1" customWidth="1"/>
  </cols>
  <sheetData>
    <row r="1" spans="1:6" ht="25.5" customHeight="1">
      <c r="A1" s="382" t="s">
        <v>204</v>
      </c>
      <c r="B1" s="382"/>
      <c r="C1" s="382"/>
      <c r="D1" s="382"/>
      <c r="E1" s="382"/>
      <c r="F1" s="382"/>
    </row>
    <row r="2" spans="1:6" s="156" customFormat="1" ht="28.5" customHeight="1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7" ht="17.25" customHeight="1">
      <c r="A3" s="4" t="s">
        <v>26</v>
      </c>
      <c r="B3" s="4" t="s">
        <v>84</v>
      </c>
      <c r="C3" s="3">
        <v>3810</v>
      </c>
      <c r="D3" s="224" t="s">
        <v>20</v>
      </c>
      <c r="E3" s="4" t="s">
        <v>24</v>
      </c>
      <c r="F3" s="9">
        <v>731887.65</v>
      </c>
      <c r="G3" s="16"/>
    </row>
    <row r="4" spans="1:7" ht="12.75">
      <c r="A4" s="4" t="s">
        <v>26</v>
      </c>
      <c r="B4" s="4" t="s">
        <v>84</v>
      </c>
      <c r="C4" s="3">
        <v>3811</v>
      </c>
      <c r="D4" s="224" t="s">
        <v>20</v>
      </c>
      <c r="E4" s="4" t="s">
        <v>24</v>
      </c>
      <c r="F4" s="9">
        <v>394093.35</v>
      </c>
      <c r="G4" s="16"/>
    </row>
    <row r="5" spans="1:7" ht="12.75">
      <c r="A5" s="4" t="s">
        <v>26</v>
      </c>
      <c r="B5" s="4" t="s">
        <v>84</v>
      </c>
      <c r="C5" s="3">
        <v>3812</v>
      </c>
      <c r="D5" s="224" t="s">
        <v>20</v>
      </c>
      <c r="E5" s="4" t="s">
        <v>24</v>
      </c>
      <c r="F5" s="9">
        <v>12827.52</v>
      </c>
      <c r="G5" s="16"/>
    </row>
    <row r="6" spans="1:7" ht="12.75">
      <c r="A6" s="4" t="s">
        <v>26</v>
      </c>
      <c r="B6" s="4" t="s">
        <v>84</v>
      </c>
      <c r="C6" s="3">
        <v>3813</v>
      </c>
      <c r="D6" s="224" t="s">
        <v>20</v>
      </c>
      <c r="E6" s="4" t="s">
        <v>24</v>
      </c>
      <c r="F6" s="9">
        <v>34365</v>
      </c>
      <c r="G6" s="16"/>
    </row>
    <row r="7" spans="1:7" ht="12.75">
      <c r="A7" s="4" t="s">
        <v>26</v>
      </c>
      <c r="B7" s="4" t="s">
        <v>101</v>
      </c>
      <c r="C7" s="3">
        <v>3843</v>
      </c>
      <c r="D7" s="224" t="s">
        <v>20</v>
      </c>
      <c r="E7" s="4" t="s">
        <v>24</v>
      </c>
      <c r="F7" s="9">
        <v>731887.65</v>
      </c>
      <c r="G7" s="16"/>
    </row>
    <row r="8" spans="1:7" ht="12.75">
      <c r="A8" s="4" t="s">
        <v>26</v>
      </c>
      <c r="B8" s="4" t="s">
        <v>101</v>
      </c>
      <c r="C8" s="3">
        <v>3844</v>
      </c>
      <c r="D8" s="224" t="s">
        <v>20</v>
      </c>
      <c r="E8" s="4" t="s">
        <v>24</v>
      </c>
      <c r="F8" s="9">
        <v>394093.35</v>
      </c>
      <c r="G8" s="16"/>
    </row>
    <row r="9" spans="1:7" ht="12.75">
      <c r="A9" s="4" t="s">
        <v>26</v>
      </c>
      <c r="B9" s="4" t="s">
        <v>133</v>
      </c>
      <c r="C9" s="3">
        <v>3888</v>
      </c>
      <c r="D9" s="224" t="s">
        <v>20</v>
      </c>
      <c r="E9" s="4" t="s">
        <v>24</v>
      </c>
      <c r="F9" s="9">
        <v>731887.65</v>
      </c>
      <c r="G9" s="16"/>
    </row>
    <row r="10" spans="1:7" ht="12.75">
      <c r="A10" s="4" t="s">
        <v>26</v>
      </c>
      <c r="B10" s="4" t="s">
        <v>133</v>
      </c>
      <c r="C10" s="3">
        <v>3889</v>
      </c>
      <c r="D10" s="224" t="s">
        <v>20</v>
      </c>
      <c r="E10" s="4" t="s">
        <v>24</v>
      </c>
      <c r="F10" s="9">
        <v>394093.35</v>
      </c>
      <c r="G10" s="16"/>
    </row>
    <row r="11" spans="1:7" ht="12.75">
      <c r="A11" s="4" t="s">
        <v>26</v>
      </c>
      <c r="B11" s="4" t="s">
        <v>153</v>
      </c>
      <c r="C11" s="3">
        <v>3919</v>
      </c>
      <c r="D11" s="224" t="s">
        <v>20</v>
      </c>
      <c r="E11" s="4" t="s">
        <v>24</v>
      </c>
      <c r="F11" s="9">
        <v>585912.6</v>
      </c>
      <c r="G11" s="16"/>
    </row>
    <row r="12" spans="1:7" ht="12.75">
      <c r="A12" s="4" t="s">
        <v>26</v>
      </c>
      <c r="B12" s="4" t="s">
        <v>153</v>
      </c>
      <c r="C12" s="3">
        <v>3920</v>
      </c>
      <c r="D12" s="224" t="s">
        <v>20</v>
      </c>
      <c r="E12" s="4" t="s">
        <v>24</v>
      </c>
      <c r="F12" s="9">
        <v>315491</v>
      </c>
      <c r="G12" s="16"/>
    </row>
    <row r="13" spans="1:7" ht="12.75">
      <c r="A13" s="4"/>
      <c r="B13" s="4"/>
      <c r="C13" s="3"/>
      <c r="D13" s="224"/>
      <c r="E13" s="4"/>
      <c r="F13" s="14">
        <f>SUM(F3:F12)</f>
        <v>4326539.12</v>
      </c>
      <c r="G13" s="16"/>
    </row>
    <row r="14" spans="1:7" ht="12.75">
      <c r="A14" s="4" t="s">
        <v>26</v>
      </c>
      <c r="B14" s="4" t="s">
        <v>119</v>
      </c>
      <c r="C14" s="3">
        <v>3863</v>
      </c>
      <c r="D14" s="224" t="s">
        <v>120</v>
      </c>
      <c r="E14" s="4" t="s">
        <v>121</v>
      </c>
      <c r="F14" s="9">
        <v>178000</v>
      </c>
      <c r="G14" s="16"/>
    </row>
    <row r="15" spans="1:7" ht="12.75">
      <c r="A15" s="4" t="s">
        <v>26</v>
      </c>
      <c r="B15" s="4" t="s">
        <v>136</v>
      </c>
      <c r="C15" s="3">
        <v>3892</v>
      </c>
      <c r="D15" s="224" t="s">
        <v>120</v>
      </c>
      <c r="E15" s="4" t="s">
        <v>137</v>
      </c>
      <c r="F15" s="9">
        <v>487625</v>
      </c>
      <c r="G15" s="16"/>
    </row>
    <row r="16" spans="1:7" ht="12.75">
      <c r="A16" s="4" t="s">
        <v>26</v>
      </c>
      <c r="B16" s="4" t="s">
        <v>138</v>
      </c>
      <c r="C16" s="3">
        <v>3897</v>
      </c>
      <c r="D16" s="224" t="s">
        <v>120</v>
      </c>
      <c r="E16" s="4" t="s">
        <v>140</v>
      </c>
      <c r="F16" s="9">
        <v>665625</v>
      </c>
      <c r="G16" s="16"/>
    </row>
    <row r="17" spans="1:7" ht="12.75">
      <c r="A17" s="4"/>
      <c r="B17" s="4"/>
      <c r="C17" s="3"/>
      <c r="D17" s="224"/>
      <c r="E17" s="4"/>
      <c r="F17" s="14">
        <f>SUM(F14:F16)</f>
        <v>1331250</v>
      </c>
      <c r="G17" s="16"/>
    </row>
    <row r="18" spans="1:7" ht="12.75">
      <c r="A18" s="4" t="s">
        <v>26</v>
      </c>
      <c r="B18" s="4" t="s">
        <v>59</v>
      </c>
      <c r="C18" s="3">
        <v>3785</v>
      </c>
      <c r="D18" s="224" t="s">
        <v>21</v>
      </c>
      <c r="E18" s="4" t="s">
        <v>25</v>
      </c>
      <c r="F18" s="14">
        <v>229157.47</v>
      </c>
      <c r="G18" s="16"/>
    </row>
    <row r="19" spans="1:7" ht="12.75">
      <c r="A19" s="4"/>
      <c r="B19" s="4"/>
      <c r="C19" s="3"/>
      <c r="D19" s="224"/>
      <c r="E19" s="4"/>
      <c r="F19" s="9"/>
      <c r="G19" s="16"/>
    </row>
    <row r="20" spans="1:7" ht="12.75">
      <c r="A20" s="4" t="s">
        <v>26</v>
      </c>
      <c r="B20" s="4" t="s">
        <v>129</v>
      </c>
      <c r="C20" s="3">
        <v>3882</v>
      </c>
      <c r="D20" s="224" t="s">
        <v>130</v>
      </c>
      <c r="E20" s="4" t="s">
        <v>0</v>
      </c>
      <c r="F20" s="14">
        <v>4288971.95</v>
      </c>
      <c r="G20" s="16"/>
    </row>
    <row r="21" spans="1:7" ht="21" customHeight="1">
      <c r="A21" s="6"/>
      <c r="B21" s="6"/>
      <c r="D21" t="s">
        <v>205</v>
      </c>
      <c r="E21" s="235" t="s">
        <v>71</v>
      </c>
      <c r="F21" s="14">
        <f>SUM(F20,F18,F17,F13)</f>
        <v>10175918.54</v>
      </c>
      <c r="G21" s="16"/>
    </row>
    <row r="22" spans="1:7" ht="12.75">
      <c r="A22" s="199"/>
      <c r="B22" s="25"/>
      <c r="C22" s="64"/>
      <c r="D22" s="25"/>
      <c r="E22" s="39"/>
      <c r="F22" s="48"/>
      <c r="G22" s="204"/>
    </row>
    <row r="23" spans="1:7" ht="12.75">
      <c r="A23" s="199"/>
      <c r="B23" s="25"/>
      <c r="C23" s="64"/>
      <c r="D23" s="25"/>
      <c r="E23" s="264" t="s">
        <v>74</v>
      </c>
      <c r="F23" s="265"/>
      <c r="G23" s="16"/>
    </row>
    <row r="24" spans="1:7" ht="12.75">
      <c r="A24" s="199"/>
      <c r="B24" s="25"/>
      <c r="C24" s="64"/>
      <c r="D24" s="25"/>
      <c r="E24" s="266"/>
      <c r="F24" s="267"/>
      <c r="G24" s="16"/>
    </row>
    <row r="25" spans="1:7" ht="12.75">
      <c r="A25" s="199"/>
      <c r="B25" s="25"/>
      <c r="C25" s="64"/>
      <c r="D25" s="25"/>
      <c r="E25" s="266"/>
      <c r="F25" s="267"/>
      <c r="G25" s="16"/>
    </row>
    <row r="26" spans="1:7" ht="12.75">
      <c r="A26" s="199"/>
      <c r="B26" s="25"/>
      <c r="C26" s="64"/>
      <c r="D26" s="25"/>
      <c r="E26" s="266"/>
      <c r="F26" s="73" t="s">
        <v>202</v>
      </c>
      <c r="G26" s="16"/>
    </row>
    <row r="27" spans="1:7" ht="12.75">
      <c r="A27" s="199"/>
      <c r="B27" s="25"/>
      <c r="C27" s="64"/>
      <c r="D27" s="25"/>
      <c r="E27" s="266"/>
      <c r="F27" s="73" t="s">
        <v>73</v>
      </c>
      <c r="G27" s="16"/>
    </row>
    <row r="28" spans="1:7" ht="12.75">
      <c r="A28" s="199"/>
      <c r="B28" s="25"/>
      <c r="C28" s="64"/>
      <c r="D28" s="25"/>
      <c r="E28" s="268"/>
      <c r="F28" s="256" t="s">
        <v>203</v>
      </c>
      <c r="G28" s="16"/>
    </row>
    <row r="29" spans="1:7" ht="12.75">
      <c r="A29" s="199"/>
      <c r="B29" s="25"/>
      <c r="C29" s="64"/>
      <c r="D29" s="25"/>
      <c r="E29" s="39"/>
      <c r="F29" s="48"/>
      <c r="G29" s="16"/>
    </row>
    <row r="30" spans="1:7" ht="12.75">
      <c r="A30" s="199"/>
      <c r="B30" s="25"/>
      <c r="C30" s="64"/>
      <c r="D30" s="25"/>
      <c r="E30" s="39"/>
      <c r="F30" s="48"/>
      <c r="G30" s="16"/>
    </row>
    <row r="31" spans="1:7" ht="12.75">
      <c r="A31" s="199"/>
      <c r="B31" s="25"/>
      <c r="C31" s="64"/>
      <c r="D31" s="25"/>
      <c r="E31" s="39"/>
      <c r="F31" s="48"/>
      <c r="G31" s="16"/>
    </row>
    <row r="32" spans="1:7" ht="12.75">
      <c r="A32" s="199"/>
      <c r="B32" s="25"/>
      <c r="C32" s="64"/>
      <c r="D32" s="25"/>
      <c r="E32" s="39"/>
      <c r="F32" s="48"/>
      <c r="G32" s="16"/>
    </row>
    <row r="33" spans="1:7" ht="12.75">
      <c r="A33" s="199"/>
      <c r="B33" s="25"/>
      <c r="C33" s="64"/>
      <c r="D33" s="25"/>
      <c r="E33" s="39"/>
      <c r="F33" s="48"/>
      <c r="G33" s="16"/>
    </row>
    <row r="34" spans="1:7" ht="12.75">
      <c r="A34" s="199"/>
      <c r="B34" s="25"/>
      <c r="C34" s="64"/>
      <c r="D34" s="25"/>
      <c r="E34" s="39"/>
      <c r="F34" s="48"/>
      <c r="G34" s="16"/>
    </row>
    <row r="35" spans="1:7" ht="12.75">
      <c r="A35" s="199"/>
      <c r="B35" s="25"/>
      <c r="C35" s="64"/>
      <c r="D35" s="25"/>
      <c r="E35" s="39"/>
      <c r="F35" s="48"/>
      <c r="G35" s="16"/>
    </row>
    <row r="36" spans="1:7" ht="12.75">
      <c r="A36" s="199"/>
      <c r="B36" s="25"/>
      <c r="C36" s="64"/>
      <c r="D36" s="25"/>
      <c r="E36" s="39"/>
      <c r="F36" s="48"/>
      <c r="G36" s="204"/>
    </row>
    <row r="37" spans="1:7" ht="12.75">
      <c r="A37" s="199"/>
      <c r="B37" s="25"/>
      <c r="C37" s="64"/>
      <c r="D37" s="25"/>
      <c r="E37" s="39"/>
      <c r="F37" s="48"/>
      <c r="G37" s="16"/>
    </row>
    <row r="38" spans="1:7" ht="12.75">
      <c r="A38" s="199"/>
      <c r="B38" s="25"/>
      <c r="C38" s="64"/>
      <c r="D38" s="25"/>
      <c r="E38" s="39"/>
      <c r="F38" s="48"/>
      <c r="G38" s="16"/>
    </row>
    <row r="39" spans="1:7" ht="12.75">
      <c r="A39" s="199"/>
      <c r="B39" s="25"/>
      <c r="C39" s="64"/>
      <c r="D39" s="25"/>
      <c r="E39" s="39"/>
      <c r="F39" s="48"/>
      <c r="G39" s="16"/>
    </row>
    <row r="40" spans="1:7" ht="12.75">
      <c r="A40" s="199"/>
      <c r="B40" s="25"/>
      <c r="C40" s="64"/>
      <c r="D40" s="25"/>
      <c r="E40" s="39"/>
      <c r="F40" s="48"/>
      <c r="G40" s="16"/>
    </row>
    <row r="41" spans="1:7" ht="12.75">
      <c r="A41" s="199"/>
      <c r="B41" s="25"/>
      <c r="C41" s="64"/>
      <c r="D41" s="35"/>
      <c r="E41" s="39"/>
      <c r="F41" s="48"/>
      <c r="G41" s="16"/>
    </row>
    <row r="42" spans="1:7" ht="12.75">
      <c r="A42" s="199"/>
      <c r="B42" s="25"/>
      <c r="C42" s="64"/>
      <c r="D42" s="25"/>
      <c r="E42" s="39"/>
      <c r="F42" s="48"/>
      <c r="G42" s="16"/>
    </row>
    <row r="43" spans="1:7" ht="12.75">
      <c r="A43" s="199"/>
      <c r="B43" s="25"/>
      <c r="C43" s="64"/>
      <c r="D43" s="25"/>
      <c r="E43" s="39"/>
      <c r="F43" s="48"/>
      <c r="G43" s="16"/>
    </row>
    <row r="44" spans="1:7" ht="12.75">
      <c r="A44" s="199"/>
      <c r="B44" s="25"/>
      <c r="C44" s="64"/>
      <c r="D44" s="35"/>
      <c r="E44" s="39"/>
      <c r="F44" s="48"/>
      <c r="G44" s="16"/>
    </row>
    <row r="45" spans="1:7" ht="12.75">
      <c r="A45" s="199"/>
      <c r="B45" s="25"/>
      <c r="C45" s="64"/>
      <c r="D45" s="35"/>
      <c r="E45" s="39"/>
      <c r="F45" s="48"/>
      <c r="G45" s="16"/>
    </row>
    <row r="46" spans="1:7" ht="12.75">
      <c r="A46" s="199"/>
      <c r="B46" s="25"/>
      <c r="C46" s="64"/>
      <c r="D46" s="25"/>
      <c r="E46" s="39"/>
      <c r="F46" s="48"/>
      <c r="G46" s="16"/>
    </row>
    <row r="47" spans="1:7" ht="12.75">
      <c r="A47" s="199"/>
      <c r="B47" s="25"/>
      <c r="C47" s="64"/>
      <c r="D47" s="35"/>
      <c r="E47" s="39"/>
      <c r="F47" s="48"/>
      <c r="G47" s="16"/>
    </row>
    <row r="48" spans="1:7" ht="12.75">
      <c r="A48" s="199"/>
      <c r="B48" s="25"/>
      <c r="C48" s="64"/>
      <c r="D48" s="25"/>
      <c r="E48" s="39"/>
      <c r="F48" s="48"/>
      <c r="G48" s="16"/>
    </row>
    <row r="49" spans="1:7" ht="12.75">
      <c r="A49" s="199"/>
      <c r="B49" s="25"/>
      <c r="C49" s="64"/>
      <c r="D49" s="25"/>
      <c r="E49" s="39"/>
      <c r="F49" s="48"/>
      <c r="G49" s="16"/>
    </row>
    <row r="50" spans="1:7" ht="12.75">
      <c r="A50" s="199"/>
      <c r="B50" s="25"/>
      <c r="C50" s="64"/>
      <c r="D50" s="25"/>
      <c r="E50" s="39"/>
      <c r="F50" s="48"/>
      <c r="G50" s="16"/>
    </row>
    <row r="51" spans="1:7" ht="12.75">
      <c r="A51" s="199"/>
      <c r="B51" s="25"/>
      <c r="C51" s="64"/>
      <c r="D51" s="25"/>
      <c r="E51" s="39"/>
      <c r="F51" s="48"/>
      <c r="G51" s="16"/>
    </row>
    <row r="52" spans="1:7" ht="12.75">
      <c r="A52" s="199"/>
      <c r="B52" s="25"/>
      <c r="C52" s="64"/>
      <c r="D52" s="25"/>
      <c r="E52" s="39"/>
      <c r="F52" s="48"/>
      <c r="G52" s="16"/>
    </row>
    <row r="53" spans="1:7" ht="12.75">
      <c r="A53" s="199"/>
      <c r="B53" s="25"/>
      <c r="C53" s="64"/>
      <c r="D53" s="25"/>
      <c r="E53" s="39"/>
      <c r="F53" s="48"/>
      <c r="G53" s="16"/>
    </row>
    <row r="54" spans="1:7" ht="12.75">
      <c r="A54" s="199"/>
      <c r="B54" s="25"/>
      <c r="C54" s="64"/>
      <c r="D54" s="25"/>
      <c r="E54" s="39"/>
      <c r="F54" s="48"/>
      <c r="G54" s="204"/>
    </row>
    <row r="55" spans="1:7" ht="12.75">
      <c r="A55" s="199"/>
      <c r="B55" s="25"/>
      <c r="C55" s="64"/>
      <c r="D55" s="25"/>
      <c r="E55" s="39"/>
      <c r="F55" s="48"/>
      <c r="G55" s="16"/>
    </row>
    <row r="56" spans="1:7" ht="12.75">
      <c r="A56" s="199"/>
      <c r="B56" s="25"/>
      <c r="C56" s="64"/>
      <c r="D56" s="25"/>
      <c r="E56" s="39"/>
      <c r="F56" s="48"/>
      <c r="G56" s="16"/>
    </row>
    <row r="57" spans="1:7" ht="12.75">
      <c r="A57" s="199"/>
      <c r="B57" s="25"/>
      <c r="C57" s="64"/>
      <c r="D57" s="25"/>
      <c r="E57" s="39"/>
      <c r="F57" s="48"/>
      <c r="G57" s="204"/>
    </row>
    <row r="58" spans="1:7" ht="12.75">
      <c r="A58" s="199"/>
      <c r="B58" s="23"/>
      <c r="C58" s="64"/>
      <c r="D58" s="23"/>
      <c r="E58" s="39"/>
      <c r="F58" s="48"/>
      <c r="G58" s="16"/>
    </row>
    <row r="59" spans="1:7" ht="12.75">
      <c r="A59" s="199"/>
      <c r="B59" s="25"/>
      <c r="C59" s="64"/>
      <c r="D59" s="25"/>
      <c r="E59" s="39"/>
      <c r="F59" s="48"/>
      <c r="G59" s="16"/>
    </row>
    <row r="60" spans="1:7" ht="12.75">
      <c r="A60" s="199"/>
      <c r="B60" s="25"/>
      <c r="C60" s="64"/>
      <c r="D60" s="25"/>
      <c r="E60" s="39"/>
      <c r="F60" s="48"/>
      <c r="G60" s="204"/>
    </row>
    <row r="61" spans="1:7" ht="12.75">
      <c r="A61" s="199"/>
      <c r="B61" s="25"/>
      <c r="C61" s="64"/>
      <c r="D61" s="25"/>
      <c r="E61" s="39"/>
      <c r="F61" s="48"/>
      <c r="G61" s="16"/>
    </row>
    <row r="62" spans="1:7" ht="12.75">
      <c r="A62" s="199"/>
      <c r="B62" s="25"/>
      <c r="C62" s="64"/>
      <c r="D62" s="25"/>
      <c r="E62" s="39"/>
      <c r="F62" s="48"/>
      <c r="G62" s="16"/>
    </row>
    <row r="63" spans="1:7" ht="12.75">
      <c r="A63" s="199"/>
      <c r="B63" s="25"/>
      <c r="C63" s="64"/>
      <c r="D63" s="25"/>
      <c r="E63" s="39"/>
      <c r="F63" s="48"/>
      <c r="G63" s="16"/>
    </row>
    <row r="64" spans="1:7" ht="12.75">
      <c r="A64" s="199"/>
      <c r="B64" s="25"/>
      <c r="C64" s="64"/>
      <c r="D64" s="25"/>
      <c r="E64" s="39"/>
      <c r="F64" s="48"/>
      <c r="G64" s="16"/>
    </row>
    <row r="65" spans="1:7" ht="12.75">
      <c r="A65" s="199"/>
      <c r="B65" s="25"/>
      <c r="C65" s="64"/>
      <c r="D65" s="25"/>
      <c r="E65" s="39"/>
      <c r="F65" s="48"/>
      <c r="G65" s="16"/>
    </row>
    <row r="66" spans="1:7" ht="12.75">
      <c r="A66" s="199"/>
      <c r="B66" s="25"/>
      <c r="C66" s="64"/>
      <c r="D66" s="25"/>
      <c r="E66" s="39"/>
      <c r="F66" s="48"/>
      <c r="G66" s="16"/>
    </row>
    <row r="67" spans="1:7" ht="12.75">
      <c r="A67" s="199"/>
      <c r="B67" s="25"/>
      <c r="C67" s="64"/>
      <c r="D67" s="25"/>
      <c r="E67" s="39"/>
      <c r="F67" s="48"/>
      <c r="G67" s="16"/>
    </row>
    <row r="68" spans="1:7" ht="12.75">
      <c r="A68" s="199"/>
      <c r="B68" s="25"/>
      <c r="C68" s="64"/>
      <c r="D68" s="25"/>
      <c r="E68" s="39"/>
      <c r="F68" s="48"/>
      <c r="G68" s="16"/>
    </row>
    <row r="69" spans="1:7" ht="12.75">
      <c r="A69" s="199"/>
      <c r="B69" s="25"/>
      <c r="C69" s="64"/>
      <c r="D69" s="25"/>
      <c r="E69" s="39"/>
      <c r="F69" s="48"/>
      <c r="G69" s="16"/>
    </row>
    <row r="70" spans="1:7" ht="12.75">
      <c r="A70" s="199"/>
      <c r="B70" s="25"/>
      <c r="C70" s="64"/>
      <c r="D70" s="25"/>
      <c r="E70" s="39"/>
      <c r="F70" s="48"/>
      <c r="G70" s="16"/>
    </row>
    <row r="71" spans="1:7" ht="12.75">
      <c r="A71" s="199"/>
      <c r="B71" s="25"/>
      <c r="C71" s="64"/>
      <c r="D71" s="25"/>
      <c r="E71" s="39"/>
      <c r="F71" s="48"/>
      <c r="G71" s="16"/>
    </row>
    <row r="72" spans="1:7" ht="12.75">
      <c r="A72" s="199"/>
      <c r="B72" s="25"/>
      <c r="C72" s="64"/>
      <c r="D72" s="25"/>
      <c r="E72" s="35"/>
      <c r="F72" s="48"/>
      <c r="G72" s="16"/>
    </row>
    <row r="73" spans="1:7" ht="12.75">
      <c r="A73" s="199"/>
      <c r="B73" s="25"/>
      <c r="C73" s="64"/>
      <c r="D73" s="25"/>
      <c r="E73" s="39"/>
      <c r="F73" s="48"/>
      <c r="G73" s="16"/>
    </row>
    <row r="74" spans="1:7" ht="12.75">
      <c r="A74" s="199"/>
      <c r="B74" s="25"/>
      <c r="C74" s="64"/>
      <c r="D74" s="25"/>
      <c r="E74" s="39"/>
      <c r="F74" s="48"/>
      <c r="G74" s="16"/>
    </row>
    <row r="75" spans="1:7" ht="12.75">
      <c r="A75" s="199"/>
      <c r="B75" s="25"/>
      <c r="C75" s="64"/>
      <c r="D75" s="25"/>
      <c r="E75" s="39"/>
      <c r="F75" s="48"/>
      <c r="G75" s="16"/>
    </row>
    <row r="76" spans="1:7" ht="12.75">
      <c r="A76" s="199"/>
      <c r="B76" s="25"/>
      <c r="C76" s="64"/>
      <c r="D76" s="25"/>
      <c r="E76" s="39"/>
      <c r="F76" s="48"/>
      <c r="G76" s="16"/>
    </row>
    <row r="77" spans="1:7" ht="12.75">
      <c r="A77" s="199"/>
      <c r="B77" s="25"/>
      <c r="C77" s="64"/>
      <c r="D77" s="25"/>
      <c r="E77" s="39"/>
      <c r="F77" s="48"/>
      <c r="G77" s="16"/>
    </row>
    <row r="78" spans="1:7" ht="12.75">
      <c r="A78" s="199"/>
      <c r="B78" s="25"/>
      <c r="C78" s="64"/>
      <c r="D78" s="25"/>
      <c r="E78" s="39"/>
      <c r="F78" s="48"/>
      <c r="G78" s="16"/>
    </row>
    <row r="79" spans="1:7" ht="12.75">
      <c r="A79" s="199"/>
      <c r="B79" s="25"/>
      <c r="C79" s="64"/>
      <c r="D79" s="25"/>
      <c r="E79" s="39"/>
      <c r="F79" s="48"/>
      <c r="G79" s="16"/>
    </row>
    <row r="80" spans="1:7" ht="12.75">
      <c r="A80" s="199"/>
      <c r="B80" s="25"/>
      <c r="C80" s="64"/>
      <c r="D80" s="25"/>
      <c r="E80" s="39"/>
      <c r="F80" s="48"/>
      <c r="G80" s="16"/>
    </row>
    <row r="81" spans="1:7" ht="12.75">
      <c r="A81" s="199"/>
      <c r="B81" s="25"/>
      <c r="C81" s="64"/>
      <c r="D81" s="25"/>
      <c r="E81" s="39"/>
      <c r="F81" s="48"/>
      <c r="G81" s="16"/>
    </row>
    <row r="82" spans="1:7" ht="12.75">
      <c r="A82" s="199"/>
      <c r="B82" s="25"/>
      <c r="C82" s="64"/>
      <c r="D82" s="25"/>
      <c r="E82" s="39"/>
      <c r="F82" s="48"/>
      <c r="G82" s="16"/>
    </row>
    <row r="83" spans="1:7" ht="12.75">
      <c r="A83" s="199"/>
      <c r="B83" s="25"/>
      <c r="C83" s="64"/>
      <c r="D83" s="25"/>
      <c r="E83" s="39"/>
      <c r="F83" s="48"/>
      <c r="G83" s="16"/>
    </row>
    <row r="84" spans="1:7" ht="12.75">
      <c r="A84" s="199"/>
      <c r="B84" s="25"/>
      <c r="C84" s="64"/>
      <c r="D84" s="25"/>
      <c r="E84" s="39"/>
      <c r="F84" s="48"/>
      <c r="G84" s="16"/>
    </row>
    <row r="85" spans="1:7" ht="12.75">
      <c r="A85" s="199"/>
      <c r="B85" s="25"/>
      <c r="C85" s="64"/>
      <c r="D85" s="25"/>
      <c r="E85" s="35"/>
      <c r="F85" s="48"/>
      <c r="G85" s="16"/>
    </row>
    <row r="86" spans="1:7" ht="12.75">
      <c r="A86" s="199"/>
      <c r="B86" s="25"/>
      <c r="C86" s="64"/>
      <c r="D86" s="25"/>
      <c r="E86" s="39"/>
      <c r="F86" s="48"/>
      <c r="G86" s="16"/>
    </row>
    <row r="87" spans="1:7" ht="12.75">
      <c r="A87" s="199"/>
      <c r="B87" s="25"/>
      <c r="C87" s="64"/>
      <c r="D87" s="25"/>
      <c r="E87" s="39"/>
      <c r="F87" s="48"/>
      <c r="G87" s="16"/>
    </row>
    <row r="88" spans="1:7" ht="12.75">
      <c r="A88" s="200"/>
      <c r="B88" s="147"/>
      <c r="C88" s="201"/>
      <c r="D88" s="147"/>
      <c r="E88" s="202"/>
      <c r="F88" s="141"/>
      <c r="G88" s="16"/>
    </row>
    <row r="89" spans="1:7" ht="12.75">
      <c r="A89" s="199"/>
      <c r="B89" s="25"/>
      <c r="C89" s="64"/>
      <c r="D89" s="25"/>
      <c r="E89" s="39"/>
      <c r="F89" s="48"/>
      <c r="G89" s="16"/>
    </row>
    <row r="90" spans="1:7" ht="12.75">
      <c r="A90" s="199"/>
      <c r="B90" s="25"/>
      <c r="C90" s="64"/>
      <c r="D90" s="25"/>
      <c r="E90" s="39"/>
      <c r="F90" s="48"/>
      <c r="G90" s="16"/>
    </row>
    <row r="91" spans="1:7" ht="12.75">
      <c r="A91" s="199"/>
      <c r="B91" s="25"/>
      <c r="C91" s="64"/>
      <c r="D91" s="25"/>
      <c r="E91" s="39"/>
      <c r="F91" s="48"/>
      <c r="G91" s="16"/>
    </row>
    <row r="92" spans="1:7" ht="12.75">
      <c r="A92" s="199"/>
      <c r="B92" s="25"/>
      <c r="C92" s="64"/>
      <c r="D92" s="25"/>
      <c r="E92" s="39"/>
      <c r="F92" s="48"/>
      <c r="G92" s="16"/>
    </row>
    <row r="93" spans="1:7" ht="12.75">
      <c r="A93" s="199"/>
      <c r="B93" s="25"/>
      <c r="C93" s="64"/>
      <c r="D93" s="25"/>
      <c r="E93" s="39"/>
      <c r="F93" s="48"/>
      <c r="G93" s="16"/>
    </row>
    <row r="94" spans="1:7" ht="12.75">
      <c r="A94" s="199"/>
      <c r="B94" s="25"/>
      <c r="C94" s="64"/>
      <c r="D94" s="25"/>
      <c r="E94" s="39"/>
      <c r="F94" s="48"/>
      <c r="G94" s="16"/>
    </row>
    <row r="95" spans="1:7" ht="12.75">
      <c r="A95" s="199"/>
      <c r="B95" s="25"/>
      <c r="C95" s="64"/>
      <c r="D95" s="25"/>
      <c r="E95" s="39"/>
      <c r="F95" s="48"/>
      <c r="G95" s="16"/>
    </row>
    <row r="96" spans="1:7" ht="12.75">
      <c r="A96" s="199"/>
      <c r="B96" s="25"/>
      <c r="C96" s="64"/>
      <c r="D96" s="25"/>
      <c r="E96" s="39"/>
      <c r="F96" s="48"/>
      <c r="G96" s="16"/>
    </row>
    <row r="97" spans="1:7" ht="12.75">
      <c r="A97" s="199"/>
      <c r="B97" s="25"/>
      <c r="C97" s="64"/>
      <c r="D97" s="25"/>
      <c r="E97" s="39"/>
      <c r="F97" s="48"/>
      <c r="G97" s="204"/>
    </row>
    <row r="98" spans="1:7" ht="12.75">
      <c r="A98" s="199"/>
      <c r="B98" s="25"/>
      <c r="C98" s="64"/>
      <c r="D98" s="25"/>
      <c r="E98" s="39"/>
      <c r="F98" s="48"/>
      <c r="G98" s="16"/>
    </row>
    <row r="99" spans="1:7" ht="12.75">
      <c r="A99" s="199"/>
      <c r="B99" s="25"/>
      <c r="C99" s="64"/>
      <c r="D99" s="25"/>
      <c r="E99" s="39"/>
      <c r="F99" s="48"/>
      <c r="G99" s="16"/>
    </row>
    <row r="100" spans="1:7" ht="12.75">
      <c r="A100" s="199"/>
      <c r="B100" s="25"/>
      <c r="C100" s="64"/>
      <c r="D100" s="25"/>
      <c r="E100" s="39"/>
      <c r="F100" s="48"/>
      <c r="G100" s="16"/>
    </row>
    <row r="101" spans="1:7" ht="12.75">
      <c r="A101" s="199"/>
      <c r="B101" s="25"/>
      <c r="C101" s="64"/>
      <c r="D101" s="25"/>
      <c r="E101" s="39"/>
      <c r="F101" s="48"/>
      <c r="G101" s="204"/>
    </row>
    <row r="102" spans="1:7" ht="12.75">
      <c r="A102" s="199"/>
      <c r="B102" s="25"/>
      <c r="C102" s="64"/>
      <c r="D102" s="25"/>
      <c r="E102" s="39"/>
      <c r="F102" s="48"/>
      <c r="G102" s="16"/>
    </row>
    <row r="103" spans="1:7" ht="12.75">
      <c r="A103" s="199"/>
      <c r="B103" s="25"/>
      <c r="C103" s="64"/>
      <c r="D103" s="25"/>
      <c r="E103" s="39"/>
      <c r="F103" s="48"/>
      <c r="G103" s="16"/>
    </row>
    <row r="104" spans="1:7" ht="12.75">
      <c r="A104" s="199"/>
      <c r="B104" s="25"/>
      <c r="C104" s="64"/>
      <c r="D104" s="25"/>
      <c r="E104" s="39"/>
      <c r="F104" s="48"/>
      <c r="G104" s="16"/>
    </row>
    <row r="105" spans="1:7" ht="12.75">
      <c r="A105" s="199"/>
      <c r="B105" s="25"/>
      <c r="C105" s="64"/>
      <c r="D105" s="25"/>
      <c r="E105" s="39"/>
      <c r="F105" s="48"/>
      <c r="G105" s="16"/>
    </row>
    <row r="106" spans="1:7" ht="12.75">
      <c r="A106" s="199"/>
      <c r="B106" s="25"/>
      <c r="C106" s="64"/>
      <c r="D106" s="25"/>
      <c r="E106" s="39"/>
      <c r="F106" s="48"/>
      <c r="G106" s="16"/>
    </row>
    <row r="107" spans="1:7" ht="12.75">
      <c r="A107" s="199"/>
      <c r="B107" s="25"/>
      <c r="C107" s="64"/>
      <c r="D107" s="25"/>
      <c r="E107" s="39"/>
      <c r="F107" s="48"/>
      <c r="G107" s="16"/>
    </row>
    <row r="108" spans="1:7" ht="12.75">
      <c r="A108" s="199"/>
      <c r="B108" s="25"/>
      <c r="C108" s="64"/>
      <c r="D108" s="25"/>
      <c r="E108" s="39"/>
      <c r="F108" s="48"/>
      <c r="G108" s="16"/>
    </row>
    <row r="109" spans="1:7" ht="12.75">
      <c r="A109" s="199"/>
      <c r="B109" s="25"/>
      <c r="C109" s="64"/>
      <c r="D109" s="25"/>
      <c r="E109" s="39"/>
      <c r="F109" s="48"/>
      <c r="G109" s="16"/>
    </row>
    <row r="110" spans="1:7" ht="12.75">
      <c r="A110" s="199"/>
      <c r="B110" s="25"/>
      <c r="C110" s="64"/>
      <c r="D110" s="25"/>
      <c r="E110" s="39"/>
      <c r="F110" s="48"/>
      <c r="G110" s="16"/>
    </row>
    <row r="111" spans="1:7" ht="12.75">
      <c r="A111" s="199"/>
      <c r="B111" s="25"/>
      <c r="C111" s="64"/>
      <c r="D111" s="25"/>
      <c r="E111" s="39"/>
      <c r="F111" s="48"/>
      <c r="G111" s="16"/>
    </row>
    <row r="112" spans="1:7" ht="12.75">
      <c r="A112" s="199"/>
      <c r="B112" s="25"/>
      <c r="C112" s="64"/>
      <c r="D112" s="25"/>
      <c r="E112" s="39"/>
      <c r="F112" s="48"/>
      <c r="G112" s="16"/>
    </row>
    <row r="113" spans="1:7" ht="12.75">
      <c r="A113" s="199"/>
      <c r="B113" s="25"/>
      <c r="C113" s="64"/>
      <c r="D113" s="25"/>
      <c r="E113" s="39"/>
      <c r="F113" s="48"/>
      <c r="G113" s="16"/>
    </row>
    <row r="114" spans="1:7" ht="12.75">
      <c r="A114" s="199"/>
      <c r="B114" s="25"/>
      <c r="C114" s="64"/>
      <c r="D114" s="25"/>
      <c r="E114" s="39"/>
      <c r="F114" s="48"/>
      <c r="G114" s="16"/>
    </row>
    <row r="115" spans="1:7" ht="12.75">
      <c r="A115" s="199"/>
      <c r="B115" s="25"/>
      <c r="C115" s="64"/>
      <c r="D115" s="25"/>
      <c r="E115" s="39"/>
      <c r="F115" s="48"/>
      <c r="G115" s="16"/>
    </row>
    <row r="116" spans="1:7" ht="12.75">
      <c r="A116" s="199"/>
      <c r="B116" s="147"/>
      <c r="C116" s="64"/>
      <c r="D116" s="25"/>
      <c r="E116" s="39"/>
      <c r="F116" s="48"/>
      <c r="G116" s="16"/>
    </row>
    <row r="117" spans="1:7" ht="12.75">
      <c r="A117" s="199"/>
      <c r="B117" s="147"/>
      <c r="C117" s="64"/>
      <c r="D117" s="25"/>
      <c r="E117" s="39"/>
      <c r="F117" s="48"/>
      <c r="G117" s="16"/>
    </row>
    <row r="118" spans="1:7" ht="12.75">
      <c r="A118" s="199"/>
      <c r="B118" s="25"/>
      <c r="C118" s="64"/>
      <c r="D118" s="25"/>
      <c r="E118" s="39"/>
      <c r="F118" s="48"/>
      <c r="G118" s="16"/>
    </row>
    <row r="119" spans="1:7" ht="12.75">
      <c r="A119" s="199"/>
      <c r="B119" s="25"/>
      <c r="C119" s="64"/>
      <c r="D119" s="25"/>
      <c r="E119" s="39"/>
      <c r="F119" s="48"/>
      <c r="G119" s="16"/>
    </row>
    <row r="120" spans="1:7" ht="12.75">
      <c r="A120" s="199"/>
      <c r="B120" s="25"/>
      <c r="C120" s="64"/>
      <c r="D120" s="25"/>
      <c r="E120" s="39"/>
      <c r="F120" s="48"/>
      <c r="G120" s="16"/>
    </row>
    <row r="121" spans="1:7" ht="12.75">
      <c r="A121" s="199"/>
      <c r="B121" s="25"/>
      <c r="C121" s="64"/>
      <c r="D121" s="25"/>
      <c r="E121" s="39"/>
      <c r="F121" s="48"/>
      <c r="G121" s="16"/>
    </row>
    <row r="122" spans="1:7" ht="12.75">
      <c r="A122" s="199"/>
      <c r="B122" s="25"/>
      <c r="C122" s="64"/>
      <c r="D122" s="25"/>
      <c r="E122" s="39"/>
      <c r="F122" s="48"/>
      <c r="G122" s="16"/>
    </row>
    <row r="123" spans="1:7" ht="12.75">
      <c r="A123" s="199"/>
      <c r="B123" s="25"/>
      <c r="C123" s="64"/>
      <c r="D123" s="25"/>
      <c r="E123" s="39"/>
      <c r="F123" s="48"/>
      <c r="G123" s="16"/>
    </row>
    <row r="124" spans="1:7" ht="12.75">
      <c r="A124" s="199"/>
      <c r="B124" s="25"/>
      <c r="C124" s="64"/>
      <c r="D124" s="25"/>
      <c r="E124" s="39"/>
      <c r="F124" s="48"/>
      <c r="G124" s="16"/>
    </row>
    <row r="125" spans="1:7" ht="12.75">
      <c r="A125" s="199"/>
      <c r="B125" s="25"/>
      <c r="C125" s="64"/>
      <c r="D125" s="25"/>
      <c r="E125" s="39"/>
      <c r="F125" s="48"/>
      <c r="G125" s="16"/>
    </row>
    <row r="126" spans="1:7" ht="12.75">
      <c r="A126" s="199"/>
      <c r="B126" s="25"/>
      <c r="C126" s="64"/>
      <c r="D126" s="25"/>
      <c r="E126" s="39"/>
      <c r="F126" s="48"/>
      <c r="G126" s="16"/>
    </row>
    <row r="127" spans="1:7" ht="12.75">
      <c r="A127" s="199"/>
      <c r="B127" s="25"/>
      <c r="C127" s="64"/>
      <c r="D127" s="25"/>
      <c r="E127" s="39"/>
      <c r="F127" s="48"/>
      <c r="G127" s="16"/>
    </row>
    <row r="128" spans="1:7" ht="12.75">
      <c r="A128" s="199"/>
      <c r="B128" s="147"/>
      <c r="C128" s="64"/>
      <c r="D128" s="25"/>
      <c r="E128" s="39"/>
      <c r="F128" s="48"/>
      <c r="G128" s="16"/>
    </row>
    <row r="129" spans="1:7" ht="12.75">
      <c r="A129" s="199"/>
      <c r="B129" s="147"/>
      <c r="C129" s="64"/>
      <c r="D129" s="25"/>
      <c r="E129" s="39"/>
      <c r="F129" s="48"/>
      <c r="G129" s="16"/>
    </row>
    <row r="130" spans="1:7" ht="12.75">
      <c r="A130" s="199"/>
      <c r="B130" s="25"/>
      <c r="C130" s="64"/>
      <c r="D130" s="25"/>
      <c r="E130" s="39"/>
      <c r="F130" s="48"/>
      <c r="G130" s="16"/>
    </row>
    <row r="131" spans="1:7" ht="12.75">
      <c r="A131" s="199"/>
      <c r="B131" s="25"/>
      <c r="C131" s="64"/>
      <c r="D131" s="25"/>
      <c r="E131" s="39"/>
      <c r="F131" s="48"/>
      <c r="G131" s="16"/>
    </row>
    <row r="132" spans="1:7" ht="12.75">
      <c r="A132" s="199"/>
      <c r="B132" s="25"/>
      <c r="C132" s="64"/>
      <c r="D132" s="25"/>
      <c r="E132" s="39"/>
      <c r="F132" s="48"/>
      <c r="G132" s="16"/>
    </row>
    <row r="133" spans="1:7" ht="12.75">
      <c r="A133" s="199"/>
      <c r="B133" s="25"/>
      <c r="C133" s="64"/>
      <c r="D133" s="25"/>
      <c r="E133" s="39"/>
      <c r="F133" s="48"/>
      <c r="G133" s="16"/>
    </row>
    <row r="134" spans="1:7" ht="12.75">
      <c r="A134" s="199"/>
      <c r="B134" s="25"/>
      <c r="C134" s="64"/>
      <c r="D134" s="25"/>
      <c r="E134" s="39"/>
      <c r="F134" s="48"/>
      <c r="G134" s="16"/>
    </row>
    <row r="135" spans="1:7" ht="12.75">
      <c r="A135" s="199"/>
      <c r="B135" s="25"/>
      <c r="C135" s="64"/>
      <c r="D135" s="25"/>
      <c r="E135" s="39"/>
      <c r="F135" s="48"/>
      <c r="G135" s="16"/>
    </row>
    <row r="136" spans="1:7" ht="12.75">
      <c r="A136" s="199"/>
      <c r="B136" s="25"/>
      <c r="C136" s="64"/>
      <c r="D136" s="25"/>
      <c r="E136" s="39"/>
      <c r="F136" s="48"/>
      <c r="G136" s="16"/>
    </row>
    <row r="137" spans="1:7" ht="12.75">
      <c r="A137" s="199"/>
      <c r="B137" s="25"/>
      <c r="C137" s="64"/>
      <c r="D137" s="25"/>
      <c r="E137" s="39"/>
      <c r="F137" s="48"/>
      <c r="G137" s="16"/>
    </row>
    <row r="138" spans="1:7" ht="12.75">
      <c r="A138" s="199"/>
      <c r="B138" s="25"/>
      <c r="C138" s="64"/>
      <c r="D138" s="25"/>
      <c r="E138" s="39"/>
      <c r="F138" s="48"/>
      <c r="G138" s="16"/>
    </row>
    <row r="139" spans="1:7" ht="12.75">
      <c r="A139" s="199"/>
      <c r="B139" s="25"/>
      <c r="C139" s="64"/>
      <c r="D139" s="25"/>
      <c r="E139" s="39"/>
      <c r="F139" s="48"/>
      <c r="G139" s="16"/>
    </row>
    <row r="140" spans="1:7" ht="12.75">
      <c r="A140" s="199"/>
      <c r="B140" s="25"/>
      <c r="C140" s="64"/>
      <c r="D140" s="25"/>
      <c r="E140" s="39"/>
      <c r="F140" s="48"/>
      <c r="G140" s="16"/>
    </row>
    <row r="141" spans="1:7" ht="12.75">
      <c r="A141" s="199"/>
      <c r="B141" s="25"/>
      <c r="C141" s="64"/>
      <c r="D141" s="25"/>
      <c r="E141" s="39"/>
      <c r="F141" s="48"/>
      <c r="G141" s="16"/>
    </row>
    <row r="142" spans="1:7" ht="12.75">
      <c r="A142" s="199"/>
      <c r="B142" s="25"/>
      <c r="C142" s="64"/>
      <c r="D142" s="25"/>
      <c r="E142" s="39"/>
      <c r="F142" s="48"/>
      <c r="G142" s="16"/>
    </row>
    <row r="143" spans="1:7" ht="12.75">
      <c r="A143" s="199"/>
      <c r="B143" s="25"/>
      <c r="C143" s="64"/>
      <c r="D143" s="25"/>
      <c r="E143" s="39"/>
      <c r="F143" s="48"/>
      <c r="G143" s="16"/>
    </row>
    <row r="144" spans="1:7" ht="12.75">
      <c r="A144" s="199"/>
      <c r="B144" s="25"/>
      <c r="C144" s="64"/>
      <c r="D144" s="25"/>
      <c r="E144" s="39"/>
      <c r="F144" s="48"/>
      <c r="G144" s="16"/>
    </row>
    <row r="145" spans="1:7" ht="12.75">
      <c r="A145" s="199"/>
      <c r="B145" s="25"/>
      <c r="C145" s="64"/>
      <c r="D145" s="25"/>
      <c r="E145" s="39"/>
      <c r="F145" s="48"/>
      <c r="G145" s="16"/>
    </row>
    <row r="146" spans="1:7" ht="12.75">
      <c r="A146" s="199"/>
      <c r="B146" s="25"/>
      <c r="C146" s="64"/>
      <c r="D146" s="25"/>
      <c r="E146" s="39"/>
      <c r="F146" s="48"/>
      <c r="G146" s="16"/>
    </row>
    <row r="147" spans="1:7" ht="12.75">
      <c r="A147" s="199"/>
      <c r="B147" s="25"/>
      <c r="C147" s="64"/>
      <c r="D147" s="25"/>
      <c r="E147" s="39"/>
      <c r="F147" s="48"/>
      <c r="G147" s="16"/>
    </row>
    <row r="148" spans="1:7" ht="12.75">
      <c r="A148" s="199"/>
      <c r="B148" s="25"/>
      <c r="C148" s="64"/>
      <c r="D148" s="25"/>
      <c r="E148" s="39"/>
      <c r="F148" s="48"/>
      <c r="G148" s="16"/>
    </row>
    <row r="149" spans="1:7" ht="12.75">
      <c r="A149" s="199"/>
      <c r="B149" s="25"/>
      <c r="C149" s="64"/>
      <c r="D149" s="25"/>
      <c r="E149" s="39"/>
      <c r="F149" s="48"/>
      <c r="G149" s="16"/>
    </row>
    <row r="150" spans="1:7" ht="12.75">
      <c r="A150" s="199"/>
      <c r="B150" s="25"/>
      <c r="C150" s="64"/>
      <c r="D150" s="25"/>
      <c r="E150" s="39"/>
      <c r="F150" s="48"/>
      <c r="G150" s="16"/>
    </row>
    <row r="151" spans="1:7" ht="12.75">
      <c r="A151" s="199"/>
      <c r="B151" s="25"/>
      <c r="C151" s="64"/>
      <c r="D151" s="25"/>
      <c r="E151" s="39"/>
      <c r="F151" s="48"/>
      <c r="G151" s="16"/>
    </row>
    <row r="152" spans="1:7" ht="12.75">
      <c r="A152" s="199"/>
      <c r="B152" s="25"/>
      <c r="C152" s="64"/>
      <c r="D152" s="25"/>
      <c r="E152" s="39"/>
      <c r="F152" s="48"/>
      <c r="G152" s="16"/>
    </row>
    <row r="153" spans="1:7" ht="12.75">
      <c r="A153" s="199"/>
      <c r="B153" s="25"/>
      <c r="C153" s="64"/>
      <c r="D153" s="25"/>
      <c r="E153" s="39"/>
      <c r="F153" s="48"/>
      <c r="G153" s="16"/>
    </row>
    <row r="154" spans="1:7" ht="12.75">
      <c r="A154" s="199"/>
      <c r="B154" s="25"/>
      <c r="C154" s="64"/>
      <c r="D154" s="25"/>
      <c r="E154" s="39"/>
      <c r="F154" s="48"/>
      <c r="G154" s="204"/>
    </row>
    <row r="155" spans="1:7" ht="15">
      <c r="A155" s="203"/>
      <c r="B155" s="49"/>
      <c r="C155" s="50"/>
      <c r="D155" s="49"/>
      <c r="E155" s="50"/>
      <c r="F155" s="52"/>
      <c r="G155" s="205"/>
    </row>
  </sheetData>
  <mergeCells count="1">
    <mergeCell ref="A1:F1"/>
  </mergeCells>
  <printOptions/>
  <pageMargins left="0.33" right="0.47" top="0.7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51">
      <selection activeCell="E69" sqref="E69"/>
    </sheetView>
  </sheetViews>
  <sheetFormatPr defaultColWidth="9.140625" defaultRowHeight="12.75"/>
  <cols>
    <col min="1" max="1" width="8.421875" style="6" bestFit="1" customWidth="1"/>
    <col min="2" max="2" width="7.00390625" style="0" bestFit="1" customWidth="1"/>
    <col min="3" max="3" width="7.7109375" style="0" customWidth="1"/>
    <col min="4" max="4" width="32.140625" style="6" customWidth="1"/>
    <col min="5" max="5" width="12.7109375" style="6" customWidth="1"/>
    <col min="6" max="6" width="17.57421875" style="0" customWidth="1"/>
  </cols>
  <sheetData>
    <row r="1" spans="1:6" ht="18.75" customHeight="1">
      <c r="A1" s="383" t="s">
        <v>206</v>
      </c>
      <c r="B1" s="383"/>
      <c r="C1" s="383"/>
      <c r="D1" s="383"/>
      <c r="E1" s="383"/>
      <c r="F1" s="383"/>
    </row>
    <row r="2" spans="1:6" ht="18.75" customHeight="1">
      <c r="A2" s="2" t="s">
        <v>66</v>
      </c>
      <c r="B2" s="13" t="s">
        <v>4</v>
      </c>
      <c r="C2" s="13" t="s">
        <v>67</v>
      </c>
      <c r="D2" s="2" t="s">
        <v>68</v>
      </c>
      <c r="E2" s="2" t="s">
        <v>9</v>
      </c>
      <c r="F2" s="13" t="s">
        <v>155</v>
      </c>
    </row>
    <row r="3" spans="1:6" ht="15" customHeight="1">
      <c r="A3" s="5" t="s">
        <v>134</v>
      </c>
      <c r="B3" s="5" t="s">
        <v>138</v>
      </c>
      <c r="C3" s="5">
        <v>3898</v>
      </c>
      <c r="D3" s="35" t="s">
        <v>141</v>
      </c>
      <c r="E3" s="5" t="s">
        <v>142</v>
      </c>
      <c r="F3" s="269">
        <v>812592.94</v>
      </c>
    </row>
    <row r="4" spans="1:6" ht="11.25" customHeight="1">
      <c r="A4" s="5" t="s">
        <v>134</v>
      </c>
      <c r="B4" s="5" t="s">
        <v>138</v>
      </c>
      <c r="C4" s="5">
        <v>3899</v>
      </c>
      <c r="D4" s="5" t="s">
        <v>141</v>
      </c>
      <c r="E4" s="5" t="s">
        <v>142</v>
      </c>
      <c r="F4" s="269">
        <v>143398.76</v>
      </c>
    </row>
    <row r="5" spans="1:6" ht="12.75">
      <c r="A5" s="5" t="s">
        <v>134</v>
      </c>
      <c r="B5" s="5" t="s">
        <v>138</v>
      </c>
      <c r="C5" s="5">
        <v>3900</v>
      </c>
      <c r="D5" s="5" t="s">
        <v>141</v>
      </c>
      <c r="E5" s="5" t="s">
        <v>142</v>
      </c>
      <c r="F5" s="269">
        <v>96093.2</v>
      </c>
    </row>
    <row r="6" spans="1:6" ht="12.75">
      <c r="A6" s="5"/>
      <c r="B6" s="5"/>
      <c r="C6" s="5"/>
      <c r="D6" s="5"/>
      <c r="E6" s="5"/>
      <c r="F6" s="270">
        <f>SUM(F3:F5)</f>
        <v>1052084.9</v>
      </c>
    </row>
    <row r="7" spans="1:6" ht="12.75">
      <c r="A7" s="5" t="s">
        <v>16</v>
      </c>
      <c r="B7" s="5" t="s">
        <v>81</v>
      </c>
      <c r="C7" s="5">
        <v>3803</v>
      </c>
      <c r="D7" s="5" t="s">
        <v>82</v>
      </c>
      <c r="E7" s="5" t="s">
        <v>49</v>
      </c>
      <c r="F7" s="269">
        <v>8137378.51</v>
      </c>
    </row>
    <row r="8" spans="1:6" ht="12.75">
      <c r="A8" s="5" t="s">
        <v>16</v>
      </c>
      <c r="B8" s="5" t="s">
        <v>81</v>
      </c>
      <c r="C8" s="5">
        <v>3804</v>
      </c>
      <c r="D8" s="5" t="s">
        <v>82</v>
      </c>
      <c r="E8" s="5" t="s">
        <v>49</v>
      </c>
      <c r="F8" s="269">
        <v>9257650.01</v>
      </c>
    </row>
    <row r="9" spans="1:6" ht="12.75">
      <c r="A9" s="5" t="s">
        <v>16</v>
      </c>
      <c r="B9" s="5" t="s">
        <v>92</v>
      </c>
      <c r="C9" s="5">
        <v>3837</v>
      </c>
      <c r="D9" s="5" t="s">
        <v>82</v>
      </c>
      <c r="E9" s="5" t="s">
        <v>49</v>
      </c>
      <c r="F9" s="269">
        <v>1488069.87</v>
      </c>
    </row>
    <row r="10" spans="1:6" ht="12.75">
      <c r="A10" s="5" t="s">
        <v>16</v>
      </c>
      <c r="B10" s="5" t="s">
        <v>92</v>
      </c>
      <c r="C10" s="5">
        <v>3838</v>
      </c>
      <c r="D10" s="5" t="s">
        <v>82</v>
      </c>
      <c r="E10" s="5" t="s">
        <v>49</v>
      </c>
      <c r="F10" s="269">
        <v>4464209.63</v>
      </c>
    </row>
    <row r="11" spans="1:6" ht="12.75">
      <c r="A11" s="5" t="s">
        <v>16</v>
      </c>
      <c r="B11" s="5" t="s">
        <v>102</v>
      </c>
      <c r="C11" s="5">
        <v>3845</v>
      </c>
      <c r="D11" s="5" t="s">
        <v>82</v>
      </c>
      <c r="E11" s="5" t="s">
        <v>49</v>
      </c>
      <c r="F11" s="269">
        <v>1675506.23</v>
      </c>
    </row>
    <row r="12" spans="1:6" ht="12.75">
      <c r="A12" s="5" t="s">
        <v>16</v>
      </c>
      <c r="B12" s="5" t="s">
        <v>102</v>
      </c>
      <c r="C12" s="5">
        <v>3846</v>
      </c>
      <c r="D12" s="5" t="s">
        <v>82</v>
      </c>
      <c r="E12" s="5" t="s">
        <v>49</v>
      </c>
      <c r="F12" s="269">
        <v>5026518.67</v>
      </c>
    </row>
    <row r="13" spans="1:6" ht="12.75">
      <c r="A13" s="5" t="s">
        <v>16</v>
      </c>
      <c r="B13" s="5" t="s">
        <v>123</v>
      </c>
      <c r="C13" s="5">
        <v>3874</v>
      </c>
      <c r="D13" s="5" t="s">
        <v>82</v>
      </c>
      <c r="E13" s="5" t="s">
        <v>49</v>
      </c>
      <c r="F13" s="269">
        <v>1967701.69</v>
      </c>
    </row>
    <row r="14" spans="1:6" ht="12.75">
      <c r="A14" s="5" t="s">
        <v>16</v>
      </c>
      <c r="B14" s="5" t="s">
        <v>123</v>
      </c>
      <c r="C14" s="5">
        <v>3875</v>
      </c>
      <c r="D14" s="5" t="s">
        <v>82</v>
      </c>
      <c r="E14" s="5" t="s">
        <v>49</v>
      </c>
      <c r="F14" s="269">
        <v>5903105.09</v>
      </c>
    </row>
    <row r="15" spans="1:6" ht="12.75">
      <c r="A15" s="5" t="s">
        <v>16</v>
      </c>
      <c r="B15" s="5" t="s">
        <v>123</v>
      </c>
      <c r="C15" s="5">
        <v>3876</v>
      </c>
      <c r="D15" s="5" t="s">
        <v>82</v>
      </c>
      <c r="E15" s="5" t="s">
        <v>49</v>
      </c>
      <c r="F15" s="269">
        <v>1708572.57</v>
      </c>
    </row>
    <row r="16" spans="1:6" ht="12.75">
      <c r="A16" s="5" t="s">
        <v>16</v>
      </c>
      <c r="B16" s="5" t="s">
        <v>123</v>
      </c>
      <c r="C16" s="5">
        <v>3877</v>
      </c>
      <c r="D16" s="5" t="s">
        <v>82</v>
      </c>
      <c r="E16" s="5" t="s">
        <v>49</v>
      </c>
      <c r="F16" s="269">
        <v>5125717.72</v>
      </c>
    </row>
    <row r="17" spans="1:6" ht="12.75">
      <c r="A17" s="5" t="s">
        <v>16</v>
      </c>
      <c r="B17" s="5" t="s">
        <v>143</v>
      </c>
      <c r="C17" s="5">
        <v>3905</v>
      </c>
      <c r="D17" s="5" t="s">
        <v>82</v>
      </c>
      <c r="E17" s="5" t="s">
        <v>49</v>
      </c>
      <c r="F17" s="269">
        <v>1419472.81</v>
      </c>
    </row>
    <row r="18" spans="1:6" ht="12.75">
      <c r="A18" s="5" t="s">
        <v>16</v>
      </c>
      <c r="B18" s="5" t="s">
        <v>143</v>
      </c>
      <c r="C18" s="5">
        <v>3906</v>
      </c>
      <c r="D18" s="5" t="s">
        <v>82</v>
      </c>
      <c r="E18" s="5" t="s">
        <v>49</v>
      </c>
      <c r="F18" s="269">
        <v>4258418.42</v>
      </c>
    </row>
    <row r="19" spans="1:6" s="16" customFormat="1" ht="12.75">
      <c r="A19" s="208"/>
      <c r="B19" s="208"/>
      <c r="C19" s="208"/>
      <c r="D19" s="208"/>
      <c r="E19" s="208"/>
      <c r="F19" s="270">
        <f>SUM(F7:F18)</f>
        <v>50432321.220000006</v>
      </c>
    </row>
    <row r="20" spans="1:6" ht="12.75">
      <c r="A20" s="5" t="s">
        <v>16</v>
      </c>
      <c r="B20" s="5" t="s">
        <v>76</v>
      </c>
      <c r="C20" s="5">
        <v>3797</v>
      </c>
      <c r="D20" s="5" t="s">
        <v>77</v>
      </c>
      <c r="E20" s="5" t="s">
        <v>78</v>
      </c>
      <c r="F20" s="269">
        <v>1222800</v>
      </c>
    </row>
    <row r="21" spans="1:6" ht="12.75">
      <c r="A21" s="5" t="s">
        <v>16</v>
      </c>
      <c r="B21" s="5" t="s">
        <v>76</v>
      </c>
      <c r="C21" s="5">
        <v>3798</v>
      </c>
      <c r="D21" s="5" t="s">
        <v>77</v>
      </c>
      <c r="E21" s="5" t="s">
        <v>78</v>
      </c>
      <c r="F21" s="269">
        <v>305700</v>
      </c>
    </row>
    <row r="22" spans="1:6" ht="12.75">
      <c r="A22" s="5" t="s">
        <v>16</v>
      </c>
      <c r="B22" s="5" t="s">
        <v>100</v>
      </c>
      <c r="C22" s="5">
        <v>3841</v>
      </c>
      <c r="D22" s="5" t="s">
        <v>77</v>
      </c>
      <c r="E22" s="5" t="s">
        <v>78</v>
      </c>
      <c r="F22" s="269">
        <v>627900</v>
      </c>
    </row>
    <row r="23" spans="1:6" ht="12.75">
      <c r="A23" s="5" t="s">
        <v>16</v>
      </c>
      <c r="B23" s="5" t="s">
        <v>100</v>
      </c>
      <c r="C23" s="5">
        <v>3842</v>
      </c>
      <c r="D23" s="5" t="s">
        <v>77</v>
      </c>
      <c r="E23" s="5" t="s">
        <v>78</v>
      </c>
      <c r="F23" s="269">
        <v>156975</v>
      </c>
    </row>
    <row r="24" spans="1:6" ht="12.75">
      <c r="A24" s="5" t="s">
        <v>16</v>
      </c>
      <c r="B24" s="5" t="s">
        <v>122</v>
      </c>
      <c r="C24" s="5">
        <v>3870</v>
      </c>
      <c r="D24" s="5" t="s">
        <v>77</v>
      </c>
      <c r="E24" s="5" t="s">
        <v>78</v>
      </c>
      <c r="F24" s="269">
        <v>413400</v>
      </c>
    </row>
    <row r="25" spans="1:6" ht="12.75">
      <c r="A25" s="5" t="s">
        <v>16</v>
      </c>
      <c r="B25" s="5" t="s">
        <v>122</v>
      </c>
      <c r="C25" s="5">
        <v>3871</v>
      </c>
      <c r="D25" s="5" t="s">
        <v>77</v>
      </c>
      <c r="E25" s="5" t="s">
        <v>78</v>
      </c>
      <c r="F25" s="269">
        <v>103250</v>
      </c>
    </row>
    <row r="26" spans="1:6" ht="12.75">
      <c r="A26" s="5" t="s">
        <v>16</v>
      </c>
      <c r="B26" s="5" t="s">
        <v>123</v>
      </c>
      <c r="C26" s="5">
        <v>3872</v>
      </c>
      <c r="D26" s="5" t="s">
        <v>77</v>
      </c>
      <c r="E26" s="5" t="s">
        <v>78</v>
      </c>
      <c r="F26" s="269">
        <v>413400</v>
      </c>
    </row>
    <row r="27" spans="1:6" ht="12.75">
      <c r="A27" s="5" t="s">
        <v>16</v>
      </c>
      <c r="B27" s="5" t="s">
        <v>123</v>
      </c>
      <c r="C27" s="5">
        <v>3873</v>
      </c>
      <c r="D27" s="5" t="s">
        <v>77</v>
      </c>
      <c r="E27" s="5" t="s">
        <v>78</v>
      </c>
      <c r="F27" s="269">
        <v>103250</v>
      </c>
    </row>
    <row r="28" spans="1:6" ht="12.75">
      <c r="A28" s="5" t="s">
        <v>16</v>
      </c>
      <c r="B28" s="5" t="s">
        <v>143</v>
      </c>
      <c r="C28" s="5">
        <v>3903</v>
      </c>
      <c r="D28" s="5" t="s">
        <v>77</v>
      </c>
      <c r="E28" s="5" t="s">
        <v>78</v>
      </c>
      <c r="F28" s="269">
        <v>413400</v>
      </c>
    </row>
    <row r="29" spans="1:6" ht="12.75">
      <c r="A29" s="5" t="s">
        <v>16</v>
      </c>
      <c r="B29" s="5" t="s">
        <v>143</v>
      </c>
      <c r="C29" s="5">
        <v>3904</v>
      </c>
      <c r="D29" s="5" t="s">
        <v>77</v>
      </c>
      <c r="E29" s="5" t="s">
        <v>78</v>
      </c>
      <c r="F29" s="269">
        <v>103350</v>
      </c>
    </row>
    <row r="30" spans="1:6" ht="12.75">
      <c r="A30" s="5"/>
      <c r="B30" s="5"/>
      <c r="C30" s="5"/>
      <c r="D30" s="5"/>
      <c r="E30" s="5"/>
      <c r="F30" s="270">
        <f>SUM(F20:F29)</f>
        <v>3863425</v>
      </c>
    </row>
    <row r="31" spans="1:6" ht="12.75">
      <c r="A31" s="5" t="s">
        <v>16</v>
      </c>
      <c r="B31" s="5" t="s">
        <v>57</v>
      </c>
      <c r="C31" s="5">
        <v>3759</v>
      </c>
      <c r="D31" s="5" t="s">
        <v>41</v>
      </c>
      <c r="E31" s="5" t="s">
        <v>42</v>
      </c>
      <c r="F31" s="269">
        <v>2667650.66</v>
      </c>
    </row>
    <row r="32" spans="1:6" ht="12.75">
      <c r="A32" s="5" t="s">
        <v>16</v>
      </c>
      <c r="B32" s="5" t="s">
        <v>57</v>
      </c>
      <c r="C32" s="5">
        <v>3760</v>
      </c>
      <c r="D32" s="5" t="s">
        <v>41</v>
      </c>
      <c r="E32" s="5" t="s">
        <v>42</v>
      </c>
      <c r="F32" s="269">
        <v>2012438.21</v>
      </c>
    </row>
    <row r="33" spans="1:6" ht="12.75">
      <c r="A33" s="5" t="s">
        <v>16</v>
      </c>
      <c r="B33" s="5" t="s">
        <v>79</v>
      </c>
      <c r="C33" s="5">
        <v>3799</v>
      </c>
      <c r="D33" s="5" t="s">
        <v>41</v>
      </c>
      <c r="E33" s="5" t="s">
        <v>42</v>
      </c>
      <c r="F33" s="269">
        <v>889216.89</v>
      </c>
    </row>
    <row r="34" spans="1:6" ht="12.75">
      <c r="A34" s="5" t="s">
        <v>16</v>
      </c>
      <c r="B34" s="5" t="s">
        <v>79</v>
      </c>
      <c r="C34" s="5">
        <v>3800</v>
      </c>
      <c r="D34" s="5" t="s">
        <v>41</v>
      </c>
      <c r="E34" s="5" t="s">
        <v>42</v>
      </c>
      <c r="F34" s="269">
        <v>670812.74</v>
      </c>
    </row>
    <row r="35" spans="1:6" ht="12.75">
      <c r="A35" s="5" t="s">
        <v>16</v>
      </c>
      <c r="B35" s="5" t="s">
        <v>122</v>
      </c>
      <c r="C35" s="5">
        <v>3866</v>
      </c>
      <c r="D35" s="5" t="s">
        <v>41</v>
      </c>
      <c r="E35" s="5" t="s">
        <v>42</v>
      </c>
      <c r="F35" s="269">
        <v>670812.74</v>
      </c>
    </row>
    <row r="36" spans="1:6" ht="12.75">
      <c r="A36" s="5" t="s">
        <v>16</v>
      </c>
      <c r="B36" s="5" t="s">
        <v>122</v>
      </c>
      <c r="C36" s="5">
        <v>3867</v>
      </c>
      <c r="D36" s="5" t="s">
        <v>41</v>
      </c>
      <c r="E36" s="5" t="s">
        <v>42</v>
      </c>
      <c r="F36" s="269">
        <v>889216.89</v>
      </c>
    </row>
    <row r="37" spans="1:6" ht="12.75">
      <c r="A37" s="5" t="s">
        <v>16</v>
      </c>
      <c r="B37" s="5" t="s">
        <v>122</v>
      </c>
      <c r="C37" s="5">
        <v>3868</v>
      </c>
      <c r="D37" s="5" t="s">
        <v>41</v>
      </c>
      <c r="E37" s="5" t="s">
        <v>42</v>
      </c>
      <c r="F37" s="269">
        <v>59213.01</v>
      </c>
    </row>
    <row r="38" spans="1:6" ht="12.75">
      <c r="A38" s="5" t="s">
        <v>16</v>
      </c>
      <c r="B38" s="5" t="s">
        <v>122</v>
      </c>
      <c r="C38" s="5">
        <v>3869</v>
      </c>
      <c r="D38" s="5" t="s">
        <v>41</v>
      </c>
      <c r="E38" s="5" t="s">
        <v>42</v>
      </c>
      <c r="F38" s="269">
        <v>78491.67</v>
      </c>
    </row>
    <row r="39" spans="1:6" ht="12.75">
      <c r="A39" s="5" t="s">
        <v>16</v>
      </c>
      <c r="B39" s="5" t="s">
        <v>132</v>
      </c>
      <c r="C39" s="5">
        <v>3883</v>
      </c>
      <c r="D39" s="5" t="s">
        <v>41</v>
      </c>
      <c r="E39" s="5" t="s">
        <v>42</v>
      </c>
      <c r="F39" s="269">
        <v>670812.74</v>
      </c>
    </row>
    <row r="40" spans="1:6" ht="12.75">
      <c r="A40" s="5" t="s">
        <v>16</v>
      </c>
      <c r="B40" s="5" t="s">
        <v>132</v>
      </c>
      <c r="C40" s="5">
        <v>3884</v>
      </c>
      <c r="D40" s="5" t="s">
        <v>41</v>
      </c>
      <c r="E40" s="5" t="s">
        <v>42</v>
      </c>
      <c r="F40" s="269">
        <v>889216.89</v>
      </c>
    </row>
    <row r="41" spans="1:6" ht="12.75">
      <c r="A41" s="5" t="s">
        <v>16</v>
      </c>
      <c r="B41" s="5" t="s">
        <v>147</v>
      </c>
      <c r="C41" s="5">
        <v>3912</v>
      </c>
      <c r="D41" s="5" t="s">
        <v>41</v>
      </c>
      <c r="E41" s="5" t="s">
        <v>42</v>
      </c>
      <c r="F41" s="269">
        <v>670812.74</v>
      </c>
    </row>
    <row r="42" spans="1:6" ht="12.75">
      <c r="A42" s="5" t="s">
        <v>16</v>
      </c>
      <c r="B42" s="5" t="s">
        <v>147</v>
      </c>
      <c r="C42" s="5">
        <v>3913</v>
      </c>
      <c r="D42" s="5" t="s">
        <v>41</v>
      </c>
      <c r="E42" s="5" t="s">
        <v>42</v>
      </c>
      <c r="F42" s="269">
        <v>889216.89</v>
      </c>
    </row>
    <row r="43" spans="1:6" s="16" customFormat="1" ht="12.75">
      <c r="A43" s="208"/>
      <c r="B43" s="208"/>
      <c r="C43" s="208"/>
      <c r="D43" s="208"/>
      <c r="E43" s="208"/>
      <c r="F43" s="270">
        <f>SUM(F31:F42)</f>
        <v>11057912.07</v>
      </c>
    </row>
    <row r="44" spans="1:6" ht="12.75">
      <c r="A44" s="5" t="s">
        <v>16</v>
      </c>
      <c r="B44" s="5" t="s">
        <v>57</v>
      </c>
      <c r="C44" s="5">
        <v>3761</v>
      </c>
      <c r="D44" s="5" t="s">
        <v>7</v>
      </c>
      <c r="E44" s="5" t="s">
        <v>13</v>
      </c>
      <c r="F44" s="269">
        <v>4126358.17</v>
      </c>
    </row>
    <row r="45" spans="1:6" ht="12.75">
      <c r="A45" s="5" t="s">
        <v>16</v>
      </c>
      <c r="B45" s="5" t="s">
        <v>57</v>
      </c>
      <c r="C45" s="5">
        <v>3762</v>
      </c>
      <c r="D45" s="5" t="s">
        <v>7</v>
      </c>
      <c r="E45" s="5" t="s">
        <v>13</v>
      </c>
      <c r="F45" s="269">
        <v>6189537.25</v>
      </c>
    </row>
    <row r="46" spans="1:6" ht="12.75">
      <c r="A46" s="5" t="s">
        <v>16</v>
      </c>
      <c r="B46" s="5" t="s">
        <v>60</v>
      </c>
      <c r="C46" s="5">
        <v>3782</v>
      </c>
      <c r="D46" s="5" t="s">
        <v>7</v>
      </c>
      <c r="E46" s="5" t="s">
        <v>13</v>
      </c>
      <c r="F46" s="269">
        <v>5801576.09</v>
      </c>
    </row>
    <row r="47" spans="1:6" ht="12.75">
      <c r="A47" s="5" t="s">
        <v>16</v>
      </c>
      <c r="B47" s="5" t="s">
        <v>60</v>
      </c>
      <c r="C47" s="5">
        <v>3783</v>
      </c>
      <c r="D47" s="5" t="s">
        <v>7</v>
      </c>
      <c r="E47" s="5" t="s">
        <v>13</v>
      </c>
      <c r="F47" s="269">
        <v>8702364.13</v>
      </c>
    </row>
    <row r="48" spans="1:6" ht="12.75">
      <c r="A48" s="5" t="s">
        <v>16</v>
      </c>
      <c r="B48" s="5" t="s">
        <v>65</v>
      </c>
      <c r="C48" s="5">
        <v>3786</v>
      </c>
      <c r="D48" s="5" t="s">
        <v>7</v>
      </c>
      <c r="E48" s="5" t="s">
        <v>13</v>
      </c>
      <c r="F48" s="269">
        <v>32734.6</v>
      </c>
    </row>
    <row r="49" spans="1:6" ht="12.75">
      <c r="A49" s="5" t="s">
        <v>16</v>
      </c>
      <c r="B49" s="5" t="s">
        <v>65</v>
      </c>
      <c r="C49" s="5">
        <v>3787</v>
      </c>
      <c r="D49" s="5" t="s">
        <v>7</v>
      </c>
      <c r="E49" s="5" t="s">
        <v>13</v>
      </c>
      <c r="F49" s="269">
        <v>85872.88</v>
      </c>
    </row>
    <row r="50" spans="1:6" ht="12.75">
      <c r="A50" s="5" t="s">
        <v>16</v>
      </c>
      <c r="B50" s="5" t="s">
        <v>75</v>
      </c>
      <c r="C50" s="5">
        <v>3789</v>
      </c>
      <c r="D50" s="5" t="s">
        <v>7</v>
      </c>
      <c r="E50" s="5" t="s">
        <v>13</v>
      </c>
      <c r="F50" s="269">
        <v>15586365.28</v>
      </c>
    </row>
    <row r="51" spans="1:6" ht="12.75">
      <c r="A51" s="5" t="s">
        <v>16</v>
      </c>
      <c r="B51" s="5" t="s">
        <v>75</v>
      </c>
      <c r="C51" s="5">
        <v>3790</v>
      </c>
      <c r="D51" s="5" t="s">
        <v>7</v>
      </c>
      <c r="E51" s="5" t="s">
        <v>13</v>
      </c>
      <c r="F51" s="269">
        <v>23379547.92</v>
      </c>
    </row>
    <row r="52" spans="1:6" ht="12.75">
      <c r="A52" s="5" t="s">
        <v>16</v>
      </c>
      <c r="B52" s="5" t="s">
        <v>75</v>
      </c>
      <c r="C52" s="5">
        <v>3791</v>
      </c>
      <c r="D52" s="5" t="s">
        <v>7</v>
      </c>
      <c r="E52" s="5" t="s">
        <v>13</v>
      </c>
      <c r="F52" s="269">
        <v>5751521.02</v>
      </c>
    </row>
    <row r="53" spans="1:6" ht="12.75">
      <c r="A53" s="5" t="s">
        <v>16</v>
      </c>
      <c r="B53" s="5" t="s">
        <v>75</v>
      </c>
      <c r="C53" s="5">
        <v>3792</v>
      </c>
      <c r="D53" s="5" t="s">
        <v>7</v>
      </c>
      <c r="E53" s="5" t="s">
        <v>13</v>
      </c>
      <c r="F53" s="269">
        <v>21485.49</v>
      </c>
    </row>
    <row r="54" spans="1:6" ht="12.75">
      <c r="A54" s="5" t="s">
        <v>16</v>
      </c>
      <c r="B54" s="5" t="s">
        <v>75</v>
      </c>
      <c r="C54" s="5">
        <v>3793</v>
      </c>
      <c r="D54" s="5" t="s">
        <v>7</v>
      </c>
      <c r="E54" s="5" t="s">
        <v>13</v>
      </c>
      <c r="F54" s="269">
        <v>6979701.96</v>
      </c>
    </row>
    <row r="55" spans="1:6" ht="12.75">
      <c r="A55" s="5" t="s">
        <v>16</v>
      </c>
      <c r="B55" s="5" t="s">
        <v>75</v>
      </c>
      <c r="C55" s="5">
        <v>3794</v>
      </c>
      <c r="D55" s="5" t="s">
        <v>7</v>
      </c>
      <c r="E55" s="5" t="s">
        <v>13</v>
      </c>
      <c r="F55" s="269">
        <v>8627281.54</v>
      </c>
    </row>
    <row r="56" spans="1:6" ht="12.75">
      <c r="A56" s="5" t="s">
        <v>16</v>
      </c>
      <c r="B56" s="5" t="s">
        <v>80</v>
      </c>
      <c r="C56" s="5">
        <v>3801</v>
      </c>
      <c r="D56" s="5" t="s">
        <v>7</v>
      </c>
      <c r="E56" s="5" t="s">
        <v>13</v>
      </c>
      <c r="F56" s="269">
        <v>5754430.29</v>
      </c>
    </row>
    <row r="57" spans="1:6" ht="12.75">
      <c r="A57" s="5" t="s">
        <v>16</v>
      </c>
      <c r="B57" s="5" t="s">
        <v>80</v>
      </c>
      <c r="C57" s="5">
        <v>3802</v>
      </c>
      <c r="D57" s="5" t="s">
        <v>7</v>
      </c>
      <c r="E57" s="5" t="s">
        <v>13</v>
      </c>
      <c r="F57" s="269">
        <v>9480191.27</v>
      </c>
    </row>
    <row r="58" spans="1:6" ht="12.75">
      <c r="A58" s="5" t="s">
        <v>16</v>
      </c>
      <c r="B58" s="5" t="s">
        <v>85</v>
      </c>
      <c r="C58" s="5">
        <v>3821</v>
      </c>
      <c r="D58" s="5" t="s">
        <v>7</v>
      </c>
      <c r="E58" s="5" t="s">
        <v>13</v>
      </c>
      <c r="F58" s="269">
        <v>4034000</v>
      </c>
    </row>
    <row r="59" spans="1:6" ht="12.75">
      <c r="A59" s="5" t="s">
        <v>16</v>
      </c>
      <c r="B59" s="5" t="s">
        <v>85</v>
      </c>
      <c r="C59" s="5">
        <v>3822</v>
      </c>
      <c r="D59" s="5" t="s">
        <v>7</v>
      </c>
      <c r="E59" s="5" t="s">
        <v>13</v>
      </c>
      <c r="F59" s="269">
        <v>9119008.53</v>
      </c>
    </row>
    <row r="60" spans="1:6" ht="12.75">
      <c r="A60" s="21"/>
      <c r="B60" s="384" t="s">
        <v>209</v>
      </c>
      <c r="C60" s="384"/>
      <c r="D60" s="21"/>
      <c r="E60" s="21"/>
      <c r="F60" s="233">
        <f>SUM(F44:F59)</f>
        <v>113671976.41999999</v>
      </c>
    </row>
    <row r="61" spans="1:6" ht="17.25" customHeight="1" thickBot="1">
      <c r="A61" s="25"/>
      <c r="D61" s="271" t="s">
        <v>207</v>
      </c>
      <c r="E61" s="234" t="s">
        <v>71</v>
      </c>
      <c r="F61" s="236">
        <f>SUM(F60,F43,F30,F19,F6)</f>
        <v>180077719.60999998</v>
      </c>
    </row>
    <row r="62" spans="4:5" ht="12.75">
      <c r="D62" s="271" t="s">
        <v>73</v>
      </c>
      <c r="E62" s="25"/>
    </row>
    <row r="63" spans="4:6" ht="12.75">
      <c r="D63" s="271" t="s">
        <v>208</v>
      </c>
      <c r="E63" s="21"/>
      <c r="F63" s="21"/>
    </row>
    <row r="64" spans="5:6" ht="12.75">
      <c r="E64" s="21"/>
      <c r="F64" s="22"/>
    </row>
    <row r="65" spans="4:6" ht="12.75">
      <c r="D65" s="25"/>
      <c r="E65" s="21"/>
      <c r="F65" s="22"/>
    </row>
    <row r="66" spans="4:6" ht="12.75">
      <c r="D66" s="25"/>
      <c r="E66" s="21"/>
      <c r="F66" s="22"/>
    </row>
  </sheetData>
  <mergeCells count="2">
    <mergeCell ref="A1:F1"/>
    <mergeCell ref="B60:C60"/>
  </mergeCells>
  <printOptions/>
  <pageMargins left="0.33" right="0.24" top="0.25" bottom="0.21" header="0.25" footer="0.1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4" sqref="A1:F14"/>
    </sheetView>
  </sheetViews>
  <sheetFormatPr defaultColWidth="9.140625" defaultRowHeight="12.75"/>
  <cols>
    <col min="1" max="1" width="9.00390625" style="0" bestFit="1" customWidth="1"/>
    <col min="2" max="3" width="7.00390625" style="0" bestFit="1" customWidth="1"/>
    <col min="4" max="4" width="41.140625" style="0" bestFit="1" customWidth="1"/>
    <col min="5" max="5" width="11.421875" style="0" bestFit="1" customWidth="1"/>
    <col min="6" max="6" width="13.140625" style="0" bestFit="1" customWidth="1"/>
    <col min="16" max="16" width="7.7109375" style="0" customWidth="1"/>
    <col min="17" max="17" width="7.00390625" style="0" bestFit="1" customWidth="1"/>
    <col min="18" max="18" width="7.28125" style="0" customWidth="1"/>
    <col min="19" max="19" width="41.140625" style="0" bestFit="1" customWidth="1"/>
    <col min="20" max="20" width="14.28125" style="0" customWidth="1"/>
    <col min="21" max="21" width="16.00390625" style="0" customWidth="1"/>
  </cols>
  <sheetData>
    <row r="1" spans="1:6" ht="42" customHeight="1">
      <c r="A1" s="385" t="s">
        <v>210</v>
      </c>
      <c r="B1" s="385"/>
      <c r="C1" s="385"/>
      <c r="D1" s="385"/>
      <c r="E1" s="385"/>
      <c r="F1" s="385"/>
    </row>
    <row r="2" spans="1:6" ht="34.5" customHeight="1">
      <c r="A2" s="13" t="s">
        <v>66</v>
      </c>
      <c r="B2" s="13" t="s">
        <v>4</v>
      </c>
      <c r="C2" s="13" t="s">
        <v>67</v>
      </c>
      <c r="D2" s="13" t="s">
        <v>68</v>
      </c>
      <c r="E2" s="13" t="s">
        <v>9</v>
      </c>
      <c r="F2" s="13" t="s">
        <v>155</v>
      </c>
    </row>
    <row r="3" spans="1:6" ht="12.75">
      <c r="A3" s="4" t="s">
        <v>33</v>
      </c>
      <c r="B3" s="4" t="s">
        <v>88</v>
      </c>
      <c r="C3" s="3">
        <v>3832</v>
      </c>
      <c r="D3" s="224" t="s">
        <v>31</v>
      </c>
      <c r="E3" s="4" t="s">
        <v>32</v>
      </c>
      <c r="F3" s="9">
        <v>135144</v>
      </c>
    </row>
    <row r="4" spans="1:6" ht="12.75">
      <c r="A4" s="4" t="s">
        <v>33</v>
      </c>
      <c r="B4" s="4" t="s">
        <v>88</v>
      </c>
      <c r="C4" s="3">
        <v>3833</v>
      </c>
      <c r="D4" s="224" t="s">
        <v>31</v>
      </c>
      <c r="E4" s="4" t="s">
        <v>32</v>
      </c>
      <c r="F4" s="9">
        <v>1216296</v>
      </c>
    </row>
    <row r="5" spans="1:6" ht="12.75">
      <c r="A5" s="4" t="s">
        <v>33</v>
      </c>
      <c r="B5" s="4" t="s">
        <v>88</v>
      </c>
      <c r="C5" s="3">
        <v>3834</v>
      </c>
      <c r="D5" s="224" t="s">
        <v>31</v>
      </c>
      <c r="E5" s="4" t="s">
        <v>32</v>
      </c>
      <c r="F5" s="9">
        <v>219970.87</v>
      </c>
    </row>
    <row r="6" spans="1:6" ht="12.75">
      <c r="A6" s="25"/>
      <c r="B6" s="25"/>
      <c r="C6" s="22"/>
      <c r="D6" s="225"/>
      <c r="E6" s="25"/>
      <c r="F6" s="14">
        <f>SUM(F3:F5)</f>
        <v>1571410.87</v>
      </c>
    </row>
    <row r="8" spans="5:6" ht="12.75">
      <c r="E8" s="245" t="s">
        <v>209</v>
      </c>
      <c r="F8" s="246"/>
    </row>
    <row r="9" spans="5:6" ht="12.75">
      <c r="E9" s="247"/>
      <c r="F9" s="248"/>
    </row>
    <row r="10" spans="5:6" ht="12.75">
      <c r="E10" s="247"/>
      <c r="F10" s="248"/>
    </row>
    <row r="11" spans="5:6" ht="12.75">
      <c r="E11" s="247"/>
      <c r="F11" s="248" t="s">
        <v>72</v>
      </c>
    </row>
    <row r="12" spans="5:6" ht="12.75">
      <c r="E12" s="247"/>
      <c r="F12" s="248" t="s">
        <v>73</v>
      </c>
    </row>
    <row r="13" spans="5:6" ht="12.75">
      <c r="E13" s="249"/>
      <c r="F13" s="272" t="s">
        <v>211</v>
      </c>
    </row>
  </sheetData>
  <mergeCells count="1">
    <mergeCell ref="A1:F1"/>
  </mergeCells>
  <printOptions/>
  <pageMargins left="0.46" right="0.5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E D P R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Poverty Project</dc:creator>
  <cp:keywords/>
  <dc:description/>
  <cp:lastModifiedBy>.</cp:lastModifiedBy>
  <cp:lastPrinted>2004-10-29T10:03:44Z</cp:lastPrinted>
  <dcterms:created xsi:type="dcterms:W3CDTF">2001-05-23T16:33:24Z</dcterms:created>
  <dcterms:modified xsi:type="dcterms:W3CDTF">2004-08-31T16:13:55Z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